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13_ncr:1_{AE5DB508-7A16-4284-8643-6C2836DD3A3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W-E Theorem" sheetId="1" r:id="rId1"/>
    <sheet name="Energy-Conservation" sheetId="2" r:id="rId2"/>
  </sheets>
  <definedNames>
    <definedName name="_xlnm.Print_Area" localSheetId="1">'Energy-Conservation'!$A$1:$I$60</definedName>
    <definedName name="_xlnm.Print_Area" localSheetId="0">'W-E Theorem'!$A$1:$O$9</definedName>
  </definedNames>
  <calcPr calcId="191029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2" i="2"/>
  <c r="D13" i="2"/>
  <c r="H13" i="2" s="1"/>
  <c r="I13" i="2" s="1"/>
  <c r="D14" i="2"/>
  <c r="H14" i="2" s="1"/>
  <c r="D15" i="2"/>
  <c r="H15" i="2" s="1"/>
  <c r="D16" i="2"/>
  <c r="H16" i="2" s="1"/>
  <c r="D17" i="2"/>
  <c r="D18" i="2"/>
  <c r="D19" i="2"/>
  <c r="H19" i="2" s="1"/>
  <c r="I19" i="2" s="1"/>
  <c r="D20" i="2"/>
  <c r="H20" i="2" s="1"/>
  <c r="D21" i="2"/>
  <c r="H21" i="2" s="1"/>
  <c r="D22" i="2"/>
  <c r="H22" i="2" s="1"/>
  <c r="D23" i="2"/>
  <c r="D24" i="2"/>
  <c r="D25" i="2"/>
  <c r="H25" i="2" s="1"/>
  <c r="I25" i="2" s="1"/>
  <c r="D26" i="2"/>
  <c r="H26" i="2" s="1"/>
  <c r="D27" i="2"/>
  <c r="H27" i="2" s="1"/>
  <c r="D28" i="2"/>
  <c r="H28" i="2" s="1"/>
  <c r="D29" i="2"/>
  <c r="D30" i="2"/>
  <c r="D31" i="2"/>
  <c r="H31" i="2" s="1"/>
  <c r="I31" i="2" s="1"/>
  <c r="D32" i="2"/>
  <c r="H32" i="2" s="1"/>
  <c r="I23" i="2"/>
  <c r="I12" i="2"/>
  <c r="H17" i="2"/>
  <c r="H18" i="2"/>
  <c r="H23" i="2"/>
  <c r="H24" i="2"/>
  <c r="H29" i="2"/>
  <c r="I29" i="2" s="1"/>
  <c r="H30" i="2"/>
  <c r="H12" i="2"/>
  <c r="D12" i="2"/>
  <c r="I7" i="1"/>
  <c r="F7" i="1"/>
  <c r="L7" i="1"/>
  <c r="K7" i="1"/>
  <c r="N7" i="1" s="1"/>
  <c r="C7" i="1"/>
  <c r="I18" i="2" l="1"/>
  <c r="I24" i="2"/>
  <c r="I17" i="2"/>
  <c r="I30" i="2"/>
  <c r="I32" i="2"/>
  <c r="I26" i="2"/>
  <c r="I20" i="2"/>
  <c r="I14" i="2"/>
  <c r="I28" i="2"/>
  <c r="I22" i="2"/>
  <c r="I16" i="2"/>
  <c r="I27" i="2"/>
  <c r="I21" i="2"/>
  <c r="I15" i="2"/>
  <c r="J7" i="1"/>
  <c r="M7" i="1"/>
  <c r="O7" i="1" s="1"/>
</calcChain>
</file>

<file path=xl/sharedStrings.xml><?xml version="1.0" encoding="utf-8"?>
<sst xmlns="http://schemas.openxmlformats.org/spreadsheetml/2006/main" count="75" uniqueCount="54">
  <si>
    <t>Mass of the cart+block  m=</t>
  </si>
  <si>
    <t xml:space="preserve"> </t>
  </si>
  <si>
    <t>kg</t>
  </si>
  <si>
    <t>Accn.</t>
  </si>
  <si>
    <t>Tension</t>
  </si>
  <si>
    <t>Friction</t>
  </si>
  <si>
    <r>
      <t>x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</si>
  <si>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f</t>
    </r>
  </si>
  <si>
    <t>s</t>
  </si>
  <si>
    <r>
      <t>v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</si>
  <si>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f</t>
    </r>
  </si>
  <si>
    <r>
      <t>W</t>
    </r>
    <r>
      <rPr>
        <b/>
        <vertAlign val="subscript"/>
        <sz val="10"/>
        <rFont val="Arial"/>
        <family val="2"/>
      </rPr>
      <t>T</t>
    </r>
  </si>
  <si>
    <r>
      <t>W</t>
    </r>
    <r>
      <rPr>
        <b/>
        <vertAlign val="subscript"/>
        <sz val="10"/>
        <rFont val="Arial"/>
        <family val="2"/>
      </rPr>
      <t>f</t>
    </r>
  </si>
  <si>
    <r>
      <t>KE</t>
    </r>
    <r>
      <rPr>
        <b/>
        <vertAlign val="subscript"/>
        <sz val="10"/>
        <rFont val="Arial"/>
        <family val="2"/>
      </rPr>
      <t>i</t>
    </r>
  </si>
  <si>
    <r>
      <t>KE</t>
    </r>
    <r>
      <rPr>
        <b/>
        <vertAlign val="subscript"/>
        <sz val="10"/>
        <rFont val="Arial"/>
        <family val="2"/>
      </rPr>
      <t>f</t>
    </r>
  </si>
  <si>
    <r>
      <t>W</t>
    </r>
    <r>
      <rPr>
        <b/>
        <vertAlign val="subscript"/>
        <sz val="10"/>
        <rFont val="Arial"/>
        <family val="2"/>
      </rPr>
      <t>net</t>
    </r>
  </si>
  <si>
    <r>
      <t>D</t>
    </r>
    <r>
      <rPr>
        <b/>
        <sz val="10"/>
        <rFont val="Arial"/>
        <family val="2"/>
      </rPr>
      <t>KE</t>
    </r>
  </si>
  <si>
    <t>a</t>
  </si>
  <si>
    <t>T</t>
  </si>
  <si>
    <t>f = T-ma</t>
  </si>
  <si>
    <r>
      <t>=(x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-x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>)</t>
    </r>
  </si>
  <si>
    <r>
      <t>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</si>
  <si>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(N)</t>
  </si>
  <si>
    <t>(m)</t>
  </si>
  <si>
    <t>(m/s)</t>
  </si>
  <si>
    <t>(J)</t>
  </si>
  <si>
    <t>CONSERVATION OF TOTAL MECHANICAL ENERGY</t>
  </si>
  <si>
    <t xml:space="preserve">Mass of the basketball  m = </t>
  </si>
  <si>
    <t xml:space="preserve">Acceleration due to gravity g = </t>
  </si>
  <si>
    <r>
      <t>m/s</t>
    </r>
    <r>
      <rPr>
        <b/>
        <vertAlign val="superscript"/>
        <sz val="10"/>
        <rFont val="Arial"/>
        <family val="2"/>
      </rPr>
      <t>2</t>
    </r>
  </si>
  <si>
    <r>
      <t xml:space="preserve">Distance to reference level:  </t>
    </r>
    <r>
      <rPr>
        <b/>
        <i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= </t>
    </r>
  </si>
  <si>
    <t>m</t>
  </si>
  <si>
    <t>Time</t>
  </si>
  <si>
    <t>Position</t>
  </si>
  <si>
    <t>Velocity</t>
  </si>
  <si>
    <t xml:space="preserve">Height </t>
  </si>
  <si>
    <t>KE</t>
  </si>
  <si>
    <t>PE</t>
  </si>
  <si>
    <t>E</t>
  </si>
  <si>
    <t>t</t>
  </si>
  <si>
    <t>y</t>
  </si>
  <si>
    <t xml:space="preserve">v </t>
  </si>
  <si>
    <r>
      <t>h = y</t>
    </r>
    <r>
      <rPr>
        <i/>
        <vertAlign val="subscript"/>
        <sz val="10"/>
        <rFont val="Arial"/>
        <family val="2"/>
      </rPr>
      <t>o</t>
    </r>
    <r>
      <rPr>
        <i/>
        <sz val="10"/>
        <rFont val="Arial"/>
        <family val="2"/>
      </rPr>
      <t>-y</t>
    </r>
  </si>
  <si>
    <t xml:space="preserve">= mgh </t>
  </si>
  <si>
    <t xml:space="preserve">= KE + PE </t>
  </si>
  <si>
    <t>(s)</t>
  </si>
  <si>
    <t>©Le Moyne Physics Faculty</t>
  </si>
  <si>
    <t xml:space="preserve">Discrepancy </t>
  </si>
  <si>
    <t>(Percent)</t>
  </si>
  <si>
    <r>
      <t>=W</t>
    </r>
    <r>
      <rPr>
        <i/>
        <vertAlign val="subscript"/>
        <sz val="8"/>
        <rFont val="Arial"/>
        <family val="2"/>
      </rPr>
      <t>T</t>
    </r>
    <r>
      <rPr>
        <i/>
        <sz val="8"/>
        <rFont val="Arial"/>
        <family val="2"/>
      </rPr>
      <t>+W</t>
    </r>
    <r>
      <rPr>
        <i/>
        <vertAlign val="subscript"/>
        <sz val="8"/>
        <rFont val="Arial"/>
        <family val="2"/>
      </rPr>
      <t>F</t>
    </r>
    <r>
      <rPr>
        <i/>
        <sz val="8"/>
        <rFont val="Arial"/>
        <family val="2"/>
      </rPr>
      <t xml:space="preserve"> </t>
    </r>
  </si>
  <si>
    <r>
      <t xml:space="preserve"> </t>
    </r>
    <r>
      <rPr>
        <i/>
        <sz val="2"/>
        <rFont val="Arial"/>
        <family val="2"/>
      </rPr>
      <t xml:space="preserve">' </t>
    </r>
    <r>
      <rPr>
        <i/>
        <sz val="8"/>
        <rFont val="Arial"/>
        <family val="2"/>
      </rPr>
      <t>=T * s</t>
    </r>
  </si>
  <si>
    <r>
      <rPr>
        <i/>
        <sz val="2"/>
        <rFont val="Arial"/>
        <family val="2"/>
      </rPr>
      <t xml:space="preserve"> ' </t>
    </r>
    <r>
      <rPr>
        <i/>
        <sz val="8"/>
        <rFont val="Arial"/>
        <family val="2"/>
      </rPr>
      <t>= - f * s</t>
    </r>
    <r>
      <rPr>
        <i/>
        <sz val="10"/>
        <rFont val="Arial"/>
        <family val="2"/>
      </rPr>
      <t xml:space="preserve"> </t>
    </r>
  </si>
  <si>
    <r>
      <rPr>
        <i/>
        <sz val="8"/>
        <rFont val="Arial"/>
        <family val="2"/>
      </rPr>
      <t>=KE</t>
    </r>
    <r>
      <rPr>
        <i/>
        <vertAlign val="subscript"/>
        <sz val="8"/>
        <rFont val="Arial"/>
        <family val="2"/>
      </rPr>
      <t>F</t>
    </r>
    <r>
      <rPr>
        <i/>
        <sz val="8"/>
        <rFont val="Arial"/>
        <family val="2"/>
      </rPr>
      <t xml:space="preserve"> - KE</t>
    </r>
    <r>
      <rPr>
        <i/>
        <vertAlign val="subscript"/>
        <sz val="8"/>
        <rFont val="Arial"/>
        <family val="2"/>
      </rPr>
      <t>i</t>
    </r>
  </si>
  <si>
    <r>
      <rPr>
        <i/>
        <sz val="7"/>
        <rFont val="Arial"/>
        <family val="2"/>
      </rPr>
      <t>=200*(W</t>
    </r>
    <r>
      <rPr>
        <i/>
        <vertAlign val="subscript"/>
        <sz val="7"/>
        <rFont val="Arial"/>
        <family val="2"/>
      </rPr>
      <t>net</t>
    </r>
    <r>
      <rPr>
        <i/>
        <sz val="7"/>
        <rFont val="Arial"/>
        <family val="2"/>
      </rPr>
      <t>-</t>
    </r>
    <r>
      <rPr>
        <sz val="7"/>
        <rFont val="Calibri"/>
        <family val="2"/>
      </rPr>
      <t>∆</t>
    </r>
    <r>
      <rPr>
        <i/>
        <sz val="7"/>
        <rFont val="Arial"/>
        <family val="2"/>
      </rPr>
      <t>KE) / (W</t>
    </r>
    <r>
      <rPr>
        <i/>
        <vertAlign val="subscript"/>
        <sz val="7"/>
        <rFont val="Arial"/>
        <family val="2"/>
      </rPr>
      <t>net</t>
    </r>
    <r>
      <rPr>
        <i/>
        <sz val="7"/>
        <rFont val="Arial"/>
        <family val="2"/>
      </rPr>
      <t>+</t>
    </r>
    <r>
      <rPr>
        <sz val="7"/>
        <rFont val="Calibri"/>
        <family val="2"/>
      </rPr>
      <t>∆</t>
    </r>
    <r>
      <rPr>
        <i/>
        <sz val="7"/>
        <rFont val="Arial"/>
        <family val="2"/>
      </rPr>
      <t>KE)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</si>
</sst>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i/>
      <sz val="2"/>
      <name val="Arial"/>
      <family val="2"/>
    </font>
    <font>
      <i/>
      <sz val="7"/>
      <name val="Arial"/>
      <family val="2"/>
    </font>
    <font>
      <i/>
      <vertAlign val="subscript"/>
      <sz val="7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3" borderId="15" xfId="0" applyFill="1" applyBorder="1" applyProtection="1">
      <protection locked="0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0" fontId="1" fillId="4" borderId="15" xfId="0" applyFont="1" applyFill="1" applyBorder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</xf>
    <xf numFmtId="0" fontId="9" fillId="5" borderId="1" xfId="0" applyFont="1" applyFill="1" applyBorder="1" applyProtection="1"/>
    <xf numFmtId="0" fontId="1" fillId="2" borderId="16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 vertical="center"/>
    </xf>
    <xf numFmtId="0" fontId="1" fillId="2" borderId="4" xfId="0" quotePrefix="1" applyFont="1" applyFill="1" applyBorder="1" applyAlignment="1" applyProtection="1">
      <alignment horizontal="center" vertical="center"/>
    </xf>
    <xf numFmtId="0" fontId="5" fillId="2" borderId="4" xfId="0" quotePrefix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9" fillId="5" borderId="9" xfId="0" applyFont="1" applyFill="1" applyBorder="1" applyProtection="1"/>
    <xf numFmtId="0" fontId="1" fillId="2" borderId="12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</xf>
    <xf numFmtId="164" fontId="10" fillId="0" borderId="17" xfId="0" applyNumberFormat="1" applyFont="1" applyBorder="1" applyAlignment="1" applyProtection="1">
      <alignment horizontal="center"/>
      <protection locked="0"/>
    </xf>
    <xf numFmtId="164" fontId="10" fillId="0" borderId="18" xfId="0" applyNumberFormat="1" applyFont="1" applyBorder="1" applyAlignment="1" applyProtection="1">
      <alignment horizontal="center"/>
      <protection locked="0"/>
    </xf>
    <xf numFmtId="164" fontId="10" fillId="0" borderId="19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164" fontId="10" fillId="0" borderId="20" xfId="0" applyNumberFormat="1" applyFont="1" applyBorder="1" applyAlignment="1" applyProtection="1">
      <alignment horizontal="center"/>
      <protection locked="0"/>
    </xf>
    <xf numFmtId="164" fontId="10" fillId="0" borderId="21" xfId="0" applyNumberFormat="1" applyFont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1" fillId="2" borderId="4" xfId="0" quotePrefix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3" fillId="2" borderId="4" xfId="0" quotePrefix="1" applyFont="1" applyFill="1" applyBorder="1" applyAlignment="1" applyProtection="1">
      <alignment horizontal="center" vertical="center"/>
    </xf>
    <xf numFmtId="0" fontId="13" fillId="2" borderId="4" xfId="0" quotePrefix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'Energy-Conservation'!$F$12:$F$32</c:f>
              <c:numCache>
                <c:formatCode>General</c:formatCode>
                <c:ptCount val="21"/>
                <c:pt idx="0">
                  <c:v>0.56610000000000005</c:v>
                </c:pt>
                <c:pt idx="1">
                  <c:v>0.59940000000000004</c:v>
                </c:pt>
                <c:pt idx="2">
                  <c:v>0.63270000000000004</c:v>
                </c:pt>
                <c:pt idx="3">
                  <c:v>0.66600000000000004</c:v>
                </c:pt>
                <c:pt idx="4">
                  <c:v>0.69930000000000003</c:v>
                </c:pt>
                <c:pt idx="5">
                  <c:v>0.73260000000000003</c:v>
                </c:pt>
                <c:pt idx="6">
                  <c:v>0.76590000000000003</c:v>
                </c:pt>
                <c:pt idx="7">
                  <c:v>0.79920000000000002</c:v>
                </c:pt>
                <c:pt idx="8">
                  <c:v>0.83250000000000002</c:v>
                </c:pt>
                <c:pt idx="9">
                  <c:v>0.86580000000000001</c:v>
                </c:pt>
                <c:pt idx="10">
                  <c:v>0.89910000000000001</c:v>
                </c:pt>
                <c:pt idx="11">
                  <c:v>0.93240000000000001</c:v>
                </c:pt>
                <c:pt idx="12">
                  <c:v>0.9657</c:v>
                </c:pt>
                <c:pt idx="13">
                  <c:v>0.999</c:v>
                </c:pt>
                <c:pt idx="14">
                  <c:v>1.0323</c:v>
                </c:pt>
                <c:pt idx="15">
                  <c:v>1.0656000000000001</c:v>
                </c:pt>
                <c:pt idx="16">
                  <c:v>1.0989</c:v>
                </c:pt>
                <c:pt idx="17">
                  <c:v>1.1322000000000001</c:v>
                </c:pt>
                <c:pt idx="18">
                  <c:v>1.1655</c:v>
                </c:pt>
                <c:pt idx="19">
                  <c:v>1.1988000000000001</c:v>
                </c:pt>
                <c:pt idx="20">
                  <c:v>1.2321</c:v>
                </c:pt>
              </c:numCache>
            </c:numRef>
          </c:xVal>
          <c:yVal>
            <c:numRef>
              <c:f>'Energy-Conservation'!$G$12:$G$32</c:f>
              <c:numCache>
                <c:formatCode>General</c:formatCode>
                <c:ptCount val="21"/>
                <c:pt idx="0">
                  <c:v>2.1645332946388556</c:v>
                </c:pt>
                <c:pt idx="1">
                  <c:v>2.266140566921039</c:v>
                </c:pt>
                <c:pt idx="2">
                  <c:v>2.115608236559658</c:v>
                </c:pt>
                <c:pt idx="3">
                  <c:v>1.7698228041301409</c:v>
                </c:pt>
                <c:pt idx="4">
                  <c:v>1.3608776652892705</c:v>
                </c:pt>
                <c:pt idx="5">
                  <c:v>0.99198711984276866</c:v>
                </c:pt>
                <c:pt idx="6">
                  <c:v>0.68955561972864821</c:v>
                </c:pt>
                <c:pt idx="7">
                  <c:v>0.43483566136562013</c:v>
                </c:pt>
                <c:pt idx="8">
                  <c:v>0.24364467105604348</c:v>
                </c:pt>
                <c:pt idx="9">
                  <c:v>0.10321557865613373</c:v>
                </c:pt>
                <c:pt idx="10">
                  <c:v>1.8107466322887004E-2</c:v>
                </c:pt>
                <c:pt idx="11">
                  <c:v>2.4126363041059532E-3</c:v>
                </c:pt>
                <c:pt idx="12">
                  <c:v>5.5923497943121389E-2</c:v>
                </c:pt>
                <c:pt idx="13">
                  <c:v>0.1796642666880244</c:v>
                </c:pt>
                <c:pt idx="14">
                  <c:v>0.35283212085064997</c:v>
                </c:pt>
                <c:pt idx="15">
                  <c:v>0.57744352641472341</c:v>
                </c:pt>
                <c:pt idx="16">
                  <c:v>0.85820377980751217</c:v>
                </c:pt>
                <c:pt idx="17">
                  <c:v>1.1839372830744133</c:v>
                </c:pt>
                <c:pt idx="18">
                  <c:v>1.5030751095069366</c:v>
                </c:pt>
                <c:pt idx="19">
                  <c:v>1.6821411978938021</c:v>
                </c:pt>
                <c:pt idx="20">
                  <c:v>1.7324066546929813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D-46AC-BE1C-9E7D25976866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'Energy-Conservation'!$F$12:$F$32</c:f>
              <c:numCache>
                <c:formatCode>General</c:formatCode>
                <c:ptCount val="21"/>
                <c:pt idx="0">
                  <c:v>0.56610000000000005</c:v>
                </c:pt>
                <c:pt idx="1">
                  <c:v>0.59940000000000004</c:v>
                </c:pt>
                <c:pt idx="2">
                  <c:v>0.63270000000000004</c:v>
                </c:pt>
                <c:pt idx="3">
                  <c:v>0.66600000000000004</c:v>
                </c:pt>
                <c:pt idx="4">
                  <c:v>0.69930000000000003</c:v>
                </c:pt>
                <c:pt idx="5">
                  <c:v>0.73260000000000003</c:v>
                </c:pt>
                <c:pt idx="6">
                  <c:v>0.76590000000000003</c:v>
                </c:pt>
                <c:pt idx="7">
                  <c:v>0.79920000000000002</c:v>
                </c:pt>
                <c:pt idx="8">
                  <c:v>0.83250000000000002</c:v>
                </c:pt>
                <c:pt idx="9">
                  <c:v>0.86580000000000001</c:v>
                </c:pt>
                <c:pt idx="10">
                  <c:v>0.89910000000000001</c:v>
                </c:pt>
                <c:pt idx="11">
                  <c:v>0.93240000000000001</c:v>
                </c:pt>
                <c:pt idx="12">
                  <c:v>0.9657</c:v>
                </c:pt>
                <c:pt idx="13">
                  <c:v>0.999</c:v>
                </c:pt>
                <c:pt idx="14">
                  <c:v>1.0323</c:v>
                </c:pt>
                <c:pt idx="15">
                  <c:v>1.0656000000000001</c:v>
                </c:pt>
                <c:pt idx="16">
                  <c:v>1.0989</c:v>
                </c:pt>
                <c:pt idx="17">
                  <c:v>1.1322000000000001</c:v>
                </c:pt>
                <c:pt idx="18">
                  <c:v>1.1655</c:v>
                </c:pt>
                <c:pt idx="19">
                  <c:v>1.1988000000000001</c:v>
                </c:pt>
                <c:pt idx="20">
                  <c:v>1.2321</c:v>
                </c:pt>
              </c:numCache>
            </c:numRef>
          </c:xVal>
          <c:yVal>
            <c:numRef>
              <c:f>'Energy-Conservation'!$H$12:$H$32</c:f>
              <c:numCache>
                <c:formatCode>General</c:formatCode>
                <c:ptCount val="21"/>
                <c:pt idx="0">
                  <c:v>9.5530838744249991</c:v>
                </c:pt>
                <c:pt idx="1">
                  <c:v>10.115772378075</c:v>
                </c:pt>
                <c:pt idx="2">
                  <c:v>10.684644271875001</c:v>
                </c:pt>
                <c:pt idx="3">
                  <c:v>11.204049044474999</c:v>
                </c:pt>
                <c:pt idx="4">
                  <c:v>11.6626504806</c:v>
                </c:pt>
                <c:pt idx="5">
                  <c:v>12.044990104875001</c:v>
                </c:pt>
                <c:pt idx="6">
                  <c:v>12.3758014779</c:v>
                </c:pt>
                <c:pt idx="7">
                  <c:v>12.646840079475</c:v>
                </c:pt>
                <c:pt idx="8">
                  <c:v>12.847800259349999</c:v>
                </c:pt>
                <c:pt idx="9">
                  <c:v>13.0065072732</c:v>
                </c:pt>
                <c:pt idx="10">
                  <c:v>13.087921910174998</c:v>
                </c:pt>
                <c:pt idx="11">
                  <c:v>13.1013192555</c:v>
                </c:pt>
                <c:pt idx="12">
                  <c:v>13.054943829375</c:v>
                </c:pt>
                <c:pt idx="13">
                  <c:v>12.931276026374999</c:v>
                </c:pt>
                <c:pt idx="14">
                  <c:v>12.738560366699998</c:v>
                </c:pt>
                <c:pt idx="15">
                  <c:v>12.500499845924999</c:v>
                </c:pt>
                <c:pt idx="16">
                  <c:v>12.193391468474999</c:v>
                </c:pt>
                <c:pt idx="17">
                  <c:v>11.833724274749999</c:v>
                </c:pt>
                <c:pt idx="18">
                  <c:v>11.397795269175001</c:v>
                </c:pt>
                <c:pt idx="19">
                  <c:v>10.911368577375001</c:v>
                </c:pt>
                <c:pt idx="20">
                  <c:v>10.435247535824999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4D-46AC-BE1C-9E7D25976866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'Energy-Conservation'!$F$12:$F$32</c:f>
              <c:numCache>
                <c:formatCode>General</c:formatCode>
                <c:ptCount val="21"/>
                <c:pt idx="0">
                  <c:v>0.56610000000000005</c:v>
                </c:pt>
                <c:pt idx="1">
                  <c:v>0.59940000000000004</c:v>
                </c:pt>
                <c:pt idx="2">
                  <c:v>0.63270000000000004</c:v>
                </c:pt>
                <c:pt idx="3">
                  <c:v>0.66600000000000004</c:v>
                </c:pt>
                <c:pt idx="4">
                  <c:v>0.69930000000000003</c:v>
                </c:pt>
                <c:pt idx="5">
                  <c:v>0.73260000000000003</c:v>
                </c:pt>
                <c:pt idx="6">
                  <c:v>0.76590000000000003</c:v>
                </c:pt>
                <c:pt idx="7">
                  <c:v>0.79920000000000002</c:v>
                </c:pt>
                <c:pt idx="8">
                  <c:v>0.83250000000000002</c:v>
                </c:pt>
                <c:pt idx="9">
                  <c:v>0.86580000000000001</c:v>
                </c:pt>
                <c:pt idx="10">
                  <c:v>0.89910000000000001</c:v>
                </c:pt>
                <c:pt idx="11">
                  <c:v>0.93240000000000001</c:v>
                </c:pt>
                <c:pt idx="12">
                  <c:v>0.9657</c:v>
                </c:pt>
                <c:pt idx="13">
                  <c:v>0.999</c:v>
                </c:pt>
                <c:pt idx="14">
                  <c:v>1.0323</c:v>
                </c:pt>
                <c:pt idx="15">
                  <c:v>1.0656000000000001</c:v>
                </c:pt>
                <c:pt idx="16">
                  <c:v>1.0989</c:v>
                </c:pt>
                <c:pt idx="17">
                  <c:v>1.1322000000000001</c:v>
                </c:pt>
                <c:pt idx="18">
                  <c:v>1.1655</c:v>
                </c:pt>
                <c:pt idx="19">
                  <c:v>1.1988000000000001</c:v>
                </c:pt>
                <c:pt idx="20">
                  <c:v>1.2321</c:v>
                </c:pt>
              </c:numCache>
            </c:numRef>
          </c:xVal>
          <c:yVal>
            <c:numRef>
              <c:f>'Energy-Conservation'!$I$12:$I$32</c:f>
              <c:numCache>
                <c:formatCode>General</c:formatCode>
                <c:ptCount val="21"/>
                <c:pt idx="0">
                  <c:v>11.717617169063855</c:v>
                </c:pt>
                <c:pt idx="1">
                  <c:v>12.381912944996039</c:v>
                </c:pt>
                <c:pt idx="2">
                  <c:v>12.80025250843466</c:v>
                </c:pt>
                <c:pt idx="3">
                  <c:v>12.973871848605141</c:v>
                </c:pt>
                <c:pt idx="4">
                  <c:v>13.023528145889271</c:v>
                </c:pt>
                <c:pt idx="5">
                  <c:v>13.03697722471777</c:v>
                </c:pt>
                <c:pt idx="6">
                  <c:v>13.065357097628647</c:v>
                </c:pt>
                <c:pt idx="7">
                  <c:v>13.08167574084062</c:v>
                </c:pt>
                <c:pt idx="8">
                  <c:v>13.091444930406043</c:v>
                </c:pt>
                <c:pt idx="9">
                  <c:v>13.109722851856134</c:v>
                </c:pt>
                <c:pt idx="10">
                  <c:v>13.106029376497885</c:v>
                </c:pt>
                <c:pt idx="11">
                  <c:v>13.103731891804106</c:v>
                </c:pt>
                <c:pt idx="12">
                  <c:v>13.110867327318122</c:v>
                </c:pt>
                <c:pt idx="13">
                  <c:v>13.110940293063024</c:v>
                </c:pt>
                <c:pt idx="14">
                  <c:v>13.091392487550648</c:v>
                </c:pt>
                <c:pt idx="15">
                  <c:v>13.077943372339723</c:v>
                </c:pt>
                <c:pt idx="16">
                  <c:v>13.051595248282512</c:v>
                </c:pt>
                <c:pt idx="17">
                  <c:v>13.017661557824413</c:v>
                </c:pt>
                <c:pt idx="18">
                  <c:v>12.900870378681937</c:v>
                </c:pt>
                <c:pt idx="19">
                  <c:v>12.593509775268803</c:v>
                </c:pt>
                <c:pt idx="20">
                  <c:v>12.167654190517981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4D-46AC-BE1C-9E7D259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480184"/>
        <c:axId val="782480840"/>
      </c:scatterChart>
      <c:valAx>
        <c:axId val="78248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80840"/>
        <c:crosses val="autoZero"/>
        <c:crossBetween val="midCat"/>
      </c:valAx>
      <c:valAx>
        <c:axId val="78248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480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9525</xdr:rowOff>
        </xdr:from>
        <xdr:to>
          <xdr:col>10</xdr:col>
          <xdr:colOff>600075</xdr:colOff>
          <xdr:row>4</xdr:row>
          <xdr:rowOff>333375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9525</xdr:rowOff>
        </xdr:from>
        <xdr:to>
          <xdr:col>11</xdr:col>
          <xdr:colOff>600075</xdr:colOff>
          <xdr:row>4</xdr:row>
          <xdr:rowOff>333375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38100</xdr:rowOff>
        </xdr:from>
        <xdr:to>
          <xdr:col>6</xdr:col>
          <xdr:colOff>638175</xdr:colOff>
          <xdr:row>9</xdr:row>
          <xdr:rowOff>361950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581025</xdr:colOff>
      <xdr:row>10</xdr:row>
      <xdr:rowOff>95250</xdr:rowOff>
    </xdr:from>
    <xdr:to>
      <xdr:col>18</xdr:col>
      <xdr:colOff>276225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675787-816A-4943-BE48-C91AAF5A0C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zoomScale="190" zoomScaleNormal="190" workbookViewId="0">
      <selection activeCell="I8" sqref="I8"/>
    </sheetView>
  </sheetViews>
  <sheetFormatPr defaultRowHeight="12.75" x14ac:dyDescent="0.2"/>
  <cols>
    <col min="1" max="4" width="7.7109375" customWidth="1"/>
    <col min="5" max="5" width="7.42578125" customWidth="1"/>
    <col min="6" max="6" width="8.7109375" customWidth="1"/>
    <col min="7" max="7" width="7.42578125" customWidth="1"/>
    <col min="8" max="8" width="7.5703125" customWidth="1"/>
    <col min="9" max="10" width="8.7109375" customWidth="1"/>
    <col min="11" max="12" width="9.7109375" customWidth="1"/>
    <col min="13" max="14" width="8.7109375" customWidth="1"/>
    <col min="15" max="15" width="13.28515625" customWidth="1"/>
  </cols>
  <sheetData>
    <row r="1" spans="1:15" ht="13.5" thickBot="1" x14ac:dyDescent="0.25">
      <c r="A1" s="44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18.75" thickBot="1" x14ac:dyDescent="0.3">
      <c r="A2" s="1"/>
      <c r="B2" s="1"/>
      <c r="C2" s="2"/>
      <c r="D2" s="3" t="s">
        <v>0</v>
      </c>
      <c r="E2" s="51">
        <v>0.59499999999999997</v>
      </c>
      <c r="F2" s="4" t="s">
        <v>2</v>
      </c>
      <c r="G2" s="1"/>
      <c r="H2" s="1"/>
      <c r="I2" s="1"/>
      <c r="J2" s="1"/>
      <c r="K2" s="1"/>
      <c r="L2" s="1"/>
      <c r="M2" s="2"/>
      <c r="N2" s="1"/>
      <c r="O2" s="1"/>
    </row>
    <row r="3" spans="1:15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</row>
    <row r="4" spans="1:15" ht="14.25" x14ac:dyDescent="0.25">
      <c r="A4" s="5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6" t="s">
        <v>8</v>
      </c>
      <c r="G4" s="6" t="s">
        <v>9</v>
      </c>
      <c r="H4" s="8" t="s">
        <v>10</v>
      </c>
      <c r="I4" s="6" t="s">
        <v>11</v>
      </c>
      <c r="J4" s="8" t="s">
        <v>12</v>
      </c>
      <c r="K4" s="6" t="s">
        <v>13</v>
      </c>
      <c r="L4" s="8" t="s">
        <v>14</v>
      </c>
      <c r="M4" s="5" t="s">
        <v>15</v>
      </c>
      <c r="N4" s="9" t="s">
        <v>16</v>
      </c>
      <c r="O4" s="32" t="s">
        <v>47</v>
      </c>
    </row>
    <row r="5" spans="1:15" ht="30" customHeight="1" x14ac:dyDescent="0.2">
      <c r="A5" s="10" t="s">
        <v>17</v>
      </c>
      <c r="B5" s="10" t="s">
        <v>18</v>
      </c>
      <c r="C5" s="11" t="s">
        <v>19</v>
      </c>
      <c r="D5" s="12"/>
      <c r="E5" s="13"/>
      <c r="F5" s="14" t="s">
        <v>20</v>
      </c>
      <c r="G5" s="15"/>
      <c r="H5" s="16"/>
      <c r="I5" s="11" t="s">
        <v>50</v>
      </c>
      <c r="J5" s="53" t="s">
        <v>51</v>
      </c>
      <c r="K5" s="15"/>
      <c r="L5" s="16"/>
      <c r="M5" s="52" t="s">
        <v>49</v>
      </c>
      <c r="N5" s="54" t="s">
        <v>52</v>
      </c>
      <c r="O5" s="55" t="s">
        <v>53</v>
      </c>
    </row>
    <row r="6" spans="1:15" ht="15" thickBot="1" x14ac:dyDescent="0.25">
      <c r="A6" s="17" t="s">
        <v>21</v>
      </c>
      <c r="B6" s="17" t="s">
        <v>22</v>
      </c>
      <c r="C6" s="18" t="s">
        <v>22</v>
      </c>
      <c r="D6" s="19" t="s">
        <v>23</v>
      </c>
      <c r="E6" s="20" t="s">
        <v>23</v>
      </c>
      <c r="F6" s="21" t="s">
        <v>23</v>
      </c>
      <c r="G6" s="18" t="s">
        <v>24</v>
      </c>
      <c r="H6" s="22" t="s">
        <v>24</v>
      </c>
      <c r="I6" s="18" t="s">
        <v>25</v>
      </c>
      <c r="J6" s="22" t="s">
        <v>25</v>
      </c>
      <c r="K6" s="18" t="s">
        <v>25</v>
      </c>
      <c r="L6" s="22" t="s">
        <v>25</v>
      </c>
      <c r="M6" s="18" t="s">
        <v>25</v>
      </c>
      <c r="N6" s="18" t="s">
        <v>25</v>
      </c>
      <c r="O6" s="39" t="s">
        <v>48</v>
      </c>
    </row>
    <row r="7" spans="1:15" ht="18.75" thickBot="1" x14ac:dyDescent="0.3">
      <c r="A7" s="45">
        <v>0.98</v>
      </c>
      <c r="B7" s="45">
        <v>0.74</v>
      </c>
      <c r="C7" s="45">
        <f>B7-E2*A7</f>
        <v>0.15690000000000004</v>
      </c>
      <c r="D7" s="46">
        <v>0.24299999999999999</v>
      </c>
      <c r="E7" s="47">
        <v>0.54</v>
      </c>
      <c r="F7" s="45">
        <f>E7-D7</f>
        <v>0.29700000000000004</v>
      </c>
      <c r="G7" s="46">
        <v>0.20599999999999999</v>
      </c>
      <c r="H7" s="47">
        <v>1.0569999999999999</v>
      </c>
      <c r="I7" s="46">
        <f>B7*F7</f>
        <v>0.21978000000000003</v>
      </c>
      <c r="J7" s="47">
        <f>-C7*F7</f>
        <v>-4.6599300000000017E-2</v>
      </c>
      <c r="K7" s="46">
        <f>(0.5)*(E2*G7)^2</f>
        <v>7.5117024499999985E-3</v>
      </c>
      <c r="L7" s="47">
        <f>(0.5)*(E2*H7)^2</f>
        <v>0.19776703861249992</v>
      </c>
      <c r="M7" s="45">
        <f>I7+J7</f>
        <v>0.17318070000000002</v>
      </c>
      <c r="N7" s="45">
        <f>L7-K7</f>
        <v>0.19025533616249993</v>
      </c>
      <c r="O7" s="45">
        <f>200*(M7-N7)/(M7+N7)</f>
        <v>-9.3962262756274804</v>
      </c>
    </row>
    <row r="8" spans="1:15" ht="18.75" thickBot="1" x14ac:dyDescent="0.3">
      <c r="A8" s="45"/>
      <c r="B8" s="45"/>
      <c r="C8" s="45"/>
      <c r="D8" s="46"/>
      <c r="E8" s="47"/>
      <c r="F8" s="45"/>
      <c r="G8" s="46"/>
      <c r="H8" s="47"/>
      <c r="I8" s="46"/>
      <c r="J8" s="47"/>
      <c r="K8" s="46"/>
      <c r="L8" s="47"/>
      <c r="M8" s="45"/>
      <c r="N8" s="45"/>
      <c r="O8" s="45"/>
    </row>
    <row r="9" spans="1:15" ht="18.75" thickBot="1" x14ac:dyDescent="0.3">
      <c r="A9" s="48"/>
      <c r="B9" s="48"/>
      <c r="C9" s="48"/>
      <c r="D9" s="49"/>
      <c r="E9" s="50"/>
      <c r="F9" s="48" t="s">
        <v>1</v>
      </c>
      <c r="G9" s="49"/>
      <c r="H9" s="50"/>
      <c r="I9" s="49"/>
      <c r="J9" s="50"/>
      <c r="K9" s="49"/>
      <c r="L9" s="50"/>
      <c r="M9" s="48"/>
      <c r="N9" s="48"/>
      <c r="O9" s="48" t="s">
        <v>1</v>
      </c>
    </row>
  </sheetData>
  <phoneticPr fontId="0" type="noConversion"/>
  <pageMargins left="0.75" right="0.75" top="1" bottom="1" header="0.5" footer="0.5"/>
  <pageSetup scale="94" orientation="landscape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10</xdr:col>
                <xdr:colOff>9525</xdr:colOff>
                <xdr:row>4</xdr:row>
                <xdr:rowOff>9525</xdr:rowOff>
              </from>
              <to>
                <xdr:col>10</xdr:col>
                <xdr:colOff>600075</xdr:colOff>
                <xdr:row>4</xdr:row>
                <xdr:rowOff>333375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11</xdr:col>
                <xdr:colOff>9525</xdr:colOff>
                <xdr:row>4</xdr:row>
                <xdr:rowOff>9525</xdr:rowOff>
              </from>
              <to>
                <xdr:col>11</xdr:col>
                <xdr:colOff>600075</xdr:colOff>
                <xdr:row>4</xdr:row>
                <xdr:rowOff>333375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workbookViewId="0">
      <selection activeCell="G12" sqref="G12:G32"/>
    </sheetView>
  </sheetViews>
  <sheetFormatPr defaultRowHeight="12.75" x14ac:dyDescent="0.2"/>
  <cols>
    <col min="1" max="4" width="11.7109375" style="43" customWidth="1"/>
    <col min="5" max="5" width="2.7109375" style="43" customWidth="1"/>
    <col min="6" max="9" width="11.7109375" style="43" customWidth="1"/>
  </cols>
  <sheetData>
    <row r="1" spans="1:9" x14ac:dyDescent="0.2">
      <c r="A1" s="2"/>
      <c r="B1" s="2"/>
      <c r="C1" s="23" t="s">
        <v>26</v>
      </c>
      <c r="D1" s="2"/>
      <c r="E1" s="24"/>
      <c r="F1" s="2"/>
      <c r="G1" s="2"/>
      <c r="H1" s="2"/>
      <c r="I1" s="2"/>
    </row>
    <row r="2" spans="1:9" x14ac:dyDescent="0.2">
      <c r="A2" s="2" t="s">
        <v>46</v>
      </c>
      <c r="B2" s="2"/>
      <c r="C2" s="3"/>
      <c r="D2" s="2"/>
      <c r="E2" s="24"/>
      <c r="F2" s="25"/>
      <c r="G2" s="2"/>
      <c r="H2" s="2"/>
      <c r="I2" s="2"/>
    </row>
    <row r="3" spans="1:9" ht="13.5" thickBot="1" x14ac:dyDescent="0.25">
      <c r="A3" s="2"/>
      <c r="B3" s="2"/>
      <c r="C3" s="2"/>
      <c r="D3" s="2"/>
      <c r="E3" s="24"/>
      <c r="F3" s="2"/>
      <c r="G3" s="2"/>
      <c r="H3" s="2"/>
      <c r="I3" s="2"/>
    </row>
    <row r="4" spans="1:9" ht="13.5" thickBot="1" x14ac:dyDescent="0.25">
      <c r="A4" s="2"/>
      <c r="B4" s="2"/>
      <c r="C4" s="3" t="s">
        <v>27</v>
      </c>
      <c r="D4" s="26">
        <v>0.60899999999999999</v>
      </c>
      <c r="E4" s="27" t="s">
        <v>2</v>
      </c>
      <c r="F4" s="2"/>
      <c r="G4" s="2"/>
      <c r="H4" s="2"/>
      <c r="I4" s="2"/>
    </row>
    <row r="5" spans="1:9" ht="15" thickBot="1" x14ac:dyDescent="0.25">
      <c r="A5" s="2"/>
      <c r="B5" s="3"/>
      <c r="C5" s="28" t="s">
        <v>28</v>
      </c>
      <c r="D5" s="29">
        <v>9.81</v>
      </c>
      <c r="E5" s="30" t="s">
        <v>29</v>
      </c>
      <c r="F5" s="2"/>
      <c r="G5" s="2"/>
      <c r="H5" s="2"/>
      <c r="I5" s="2"/>
    </row>
    <row r="6" spans="1:9" ht="15" thickBot="1" x14ac:dyDescent="0.3">
      <c r="A6" s="2"/>
      <c r="B6" s="2"/>
      <c r="C6" s="3" t="s">
        <v>30</v>
      </c>
      <c r="D6" s="26">
        <v>2.5</v>
      </c>
      <c r="E6" s="30" t="s">
        <v>31</v>
      </c>
      <c r="F6" s="2"/>
      <c r="G6" s="2"/>
      <c r="H6" s="2"/>
      <c r="I6" s="2"/>
    </row>
    <row r="7" spans="1:9" x14ac:dyDescent="0.2">
      <c r="A7" s="2"/>
      <c r="B7" s="2"/>
      <c r="C7" s="2"/>
      <c r="D7" s="2"/>
      <c r="E7" s="24"/>
      <c r="F7" s="2"/>
      <c r="G7" s="2"/>
      <c r="H7" s="2"/>
      <c r="I7" s="2"/>
    </row>
    <row r="8" spans="1:9" ht="13.5" thickBot="1" x14ac:dyDescent="0.25">
      <c r="A8" s="2"/>
      <c r="B8" s="2"/>
      <c r="C8" s="3"/>
      <c r="D8" s="31"/>
      <c r="E8" s="25"/>
      <c r="F8" s="2"/>
      <c r="G8" s="2"/>
      <c r="H8" s="2"/>
      <c r="I8" s="2"/>
    </row>
    <row r="9" spans="1:9" x14ac:dyDescent="0.2">
      <c r="A9" s="32" t="s">
        <v>32</v>
      </c>
      <c r="B9" s="32" t="s">
        <v>33</v>
      </c>
      <c r="C9" s="32" t="s">
        <v>34</v>
      </c>
      <c r="D9" s="7" t="s">
        <v>35</v>
      </c>
      <c r="E9" s="33"/>
      <c r="F9" s="34" t="s">
        <v>32</v>
      </c>
      <c r="G9" s="35" t="s">
        <v>36</v>
      </c>
      <c r="H9" s="35" t="s">
        <v>37</v>
      </c>
      <c r="I9" s="35" t="s">
        <v>38</v>
      </c>
    </row>
    <row r="10" spans="1:9" ht="30" customHeight="1" x14ac:dyDescent="0.2">
      <c r="A10" s="10" t="s">
        <v>39</v>
      </c>
      <c r="B10" s="10" t="s">
        <v>40</v>
      </c>
      <c r="C10" s="10" t="s">
        <v>41</v>
      </c>
      <c r="D10" s="11" t="s">
        <v>42</v>
      </c>
      <c r="E10" s="36"/>
      <c r="F10" s="13" t="s">
        <v>39</v>
      </c>
      <c r="G10" s="37"/>
      <c r="H10" s="38" t="s">
        <v>43</v>
      </c>
      <c r="I10" s="38" t="s">
        <v>44</v>
      </c>
    </row>
    <row r="11" spans="1:9" ht="13.5" thickBot="1" x14ac:dyDescent="0.25">
      <c r="A11" s="39" t="s">
        <v>45</v>
      </c>
      <c r="B11" s="39" t="s">
        <v>23</v>
      </c>
      <c r="C11" s="39" t="s">
        <v>24</v>
      </c>
      <c r="D11" s="40" t="s">
        <v>23</v>
      </c>
      <c r="E11" s="41"/>
      <c r="F11" s="42" t="s">
        <v>45</v>
      </c>
      <c r="G11" s="39" t="s">
        <v>25</v>
      </c>
      <c r="H11" s="39" t="s">
        <v>25</v>
      </c>
      <c r="I11" s="39" t="s">
        <v>25</v>
      </c>
    </row>
    <row r="12" spans="1:9" x14ac:dyDescent="0.2">
      <c r="A12" s="43">
        <v>0.56610000000000005</v>
      </c>
      <c r="B12" s="43">
        <v>0.90096750000000003</v>
      </c>
      <c r="C12" s="43">
        <v>-2.66617398649</v>
      </c>
      <c r="D12" s="43">
        <f>D$6-B12</f>
        <v>1.5990324999999999</v>
      </c>
      <c r="F12" s="43">
        <v>0.56610000000000005</v>
      </c>
      <c r="G12" s="43">
        <f>(0.5)*(D$4)*(C12)^2</f>
        <v>2.1645332946388556</v>
      </c>
      <c r="H12" s="43">
        <f>D$4*D$5*D12</f>
        <v>9.5530838744249991</v>
      </c>
      <c r="I12" s="43">
        <f>G12+H12</f>
        <v>11.717617169063855</v>
      </c>
    </row>
    <row r="13" spans="1:9" x14ac:dyDescent="0.2">
      <c r="A13" s="43">
        <v>0.59940000000000004</v>
      </c>
      <c r="B13" s="43">
        <v>0.80678249999999996</v>
      </c>
      <c r="C13" s="43">
        <v>-2.7280339714699999</v>
      </c>
      <c r="D13" s="43">
        <f t="shared" ref="D13:D32" si="0">D$6-B13</f>
        <v>1.6932175</v>
      </c>
      <c r="F13" s="43">
        <v>0.59940000000000004</v>
      </c>
      <c r="G13" s="43">
        <f t="shared" ref="G13:G32" si="1">(0.5)*(D$4)*(C13)^2</f>
        <v>2.266140566921039</v>
      </c>
      <c r="H13" s="43">
        <f t="shared" ref="H13:H32" si="2">D$4*D$5*D13</f>
        <v>10.115772378075</v>
      </c>
      <c r="I13" s="43">
        <f t="shared" ref="I13:I32" si="3">G13+H13</f>
        <v>12.381912944996039</v>
      </c>
    </row>
    <row r="14" spans="1:9" x14ac:dyDescent="0.2">
      <c r="A14" s="43">
        <v>0.63270000000000004</v>
      </c>
      <c r="B14" s="43">
        <v>0.71156249999999999</v>
      </c>
      <c r="C14" s="43">
        <v>-2.6358699324299999</v>
      </c>
      <c r="D14" s="43">
        <f t="shared" si="0"/>
        <v>1.7884375000000001</v>
      </c>
      <c r="F14" s="43">
        <v>0.63270000000000004</v>
      </c>
      <c r="G14" s="43">
        <f t="shared" si="1"/>
        <v>2.115608236559658</v>
      </c>
      <c r="H14" s="43">
        <f t="shared" si="2"/>
        <v>10.684644271875001</v>
      </c>
      <c r="I14" s="43">
        <f t="shared" si="3"/>
        <v>12.80025250843466</v>
      </c>
    </row>
    <row r="15" spans="1:9" x14ac:dyDescent="0.2">
      <c r="A15" s="43">
        <v>0.66600000000000004</v>
      </c>
      <c r="B15" s="43">
        <v>0.62462249999999997</v>
      </c>
      <c r="C15" s="43">
        <v>-2.41085585586</v>
      </c>
      <c r="D15" s="43">
        <f t="shared" si="0"/>
        <v>1.8753774999999999</v>
      </c>
      <c r="F15" s="43">
        <v>0.66600000000000004</v>
      </c>
      <c r="G15" s="43">
        <f t="shared" si="1"/>
        <v>1.7698228041301409</v>
      </c>
      <c r="H15" s="43">
        <f t="shared" si="2"/>
        <v>11.204049044474999</v>
      </c>
      <c r="I15" s="43">
        <f t="shared" si="3"/>
        <v>12.973871848605141</v>
      </c>
    </row>
    <row r="16" spans="1:9" x14ac:dyDescent="0.2">
      <c r="A16" s="43">
        <v>0.69930000000000003</v>
      </c>
      <c r="B16" s="43">
        <v>0.54786000000000001</v>
      </c>
      <c r="C16" s="43">
        <v>-2.11405311562</v>
      </c>
      <c r="D16" s="43">
        <f t="shared" si="0"/>
        <v>1.95214</v>
      </c>
      <c r="F16" s="43">
        <v>0.69930000000000003</v>
      </c>
      <c r="G16" s="43">
        <f t="shared" si="1"/>
        <v>1.3608776652892705</v>
      </c>
      <c r="H16" s="43">
        <f t="shared" si="2"/>
        <v>11.6626504806</v>
      </c>
      <c r="I16" s="43">
        <f t="shared" si="3"/>
        <v>13.023528145889271</v>
      </c>
    </row>
    <row r="17" spans="1:9" x14ac:dyDescent="0.2">
      <c r="A17" s="43">
        <v>0.73260000000000003</v>
      </c>
      <c r="B17" s="43">
        <v>0.48386249999999997</v>
      </c>
      <c r="C17" s="43">
        <v>-1.80492586336</v>
      </c>
      <c r="D17" s="43">
        <f t="shared" si="0"/>
        <v>2.0161375000000001</v>
      </c>
      <c r="F17" s="43">
        <v>0.73260000000000003</v>
      </c>
      <c r="G17" s="43">
        <f t="shared" si="1"/>
        <v>0.99198711984276866</v>
      </c>
      <c r="H17" s="43">
        <f t="shared" si="2"/>
        <v>12.044990104875001</v>
      </c>
      <c r="I17" s="43">
        <f t="shared" si="3"/>
        <v>13.03697722471777</v>
      </c>
    </row>
    <row r="18" spans="1:9" x14ac:dyDescent="0.2">
      <c r="A18" s="43">
        <v>0.76590000000000003</v>
      </c>
      <c r="B18" s="43">
        <v>0.42848999999999998</v>
      </c>
      <c r="C18" s="43">
        <v>-1.5048423423399999</v>
      </c>
      <c r="D18" s="43">
        <f t="shared" si="0"/>
        <v>2.07151</v>
      </c>
      <c r="F18" s="43">
        <v>0.76590000000000003</v>
      </c>
      <c r="G18" s="43">
        <f t="shared" si="1"/>
        <v>0.68955561972864821</v>
      </c>
      <c r="H18" s="43">
        <f t="shared" si="2"/>
        <v>12.3758014779</v>
      </c>
      <c r="I18" s="43">
        <f t="shared" si="3"/>
        <v>13.065357097628647</v>
      </c>
    </row>
    <row r="19" spans="1:9" x14ac:dyDescent="0.2">
      <c r="A19" s="43">
        <v>0.79920000000000002</v>
      </c>
      <c r="B19" s="43">
        <v>0.38312249999999998</v>
      </c>
      <c r="C19" s="43">
        <v>-1.1950028153200001</v>
      </c>
      <c r="D19" s="43">
        <f t="shared" si="0"/>
        <v>2.1168775000000002</v>
      </c>
      <c r="F19" s="43">
        <v>0.79920000000000002</v>
      </c>
      <c r="G19" s="43">
        <f t="shared" si="1"/>
        <v>0.43483566136562013</v>
      </c>
      <c r="H19" s="43">
        <f t="shared" si="2"/>
        <v>12.646840079475</v>
      </c>
      <c r="I19" s="43">
        <f t="shared" si="3"/>
        <v>13.08167574084062</v>
      </c>
    </row>
    <row r="20" spans="1:9" x14ac:dyDescent="0.2">
      <c r="A20" s="43">
        <v>0.83250000000000002</v>
      </c>
      <c r="B20" s="43">
        <v>0.34948499999999999</v>
      </c>
      <c r="C20" s="43">
        <v>-0.89450919669700002</v>
      </c>
      <c r="D20" s="43">
        <f t="shared" si="0"/>
        <v>2.150515</v>
      </c>
      <c r="F20" s="43">
        <v>0.83250000000000002</v>
      </c>
      <c r="G20" s="43">
        <f t="shared" si="1"/>
        <v>0.24364467105604348</v>
      </c>
      <c r="H20" s="43">
        <f t="shared" si="2"/>
        <v>12.847800259349999</v>
      </c>
      <c r="I20" s="43">
        <f t="shared" si="3"/>
        <v>13.091444930406043</v>
      </c>
    </row>
    <row r="21" spans="1:9" x14ac:dyDescent="0.2">
      <c r="A21" s="43">
        <v>0.86580000000000001</v>
      </c>
      <c r="B21" s="43">
        <v>0.32291999999999998</v>
      </c>
      <c r="C21" s="43">
        <v>-0.58220908408399996</v>
      </c>
      <c r="D21" s="43">
        <f t="shared" si="0"/>
        <v>2.1770800000000001</v>
      </c>
      <c r="F21" s="43">
        <v>0.86580000000000001</v>
      </c>
      <c r="G21" s="43">
        <f t="shared" si="1"/>
        <v>0.10321557865613373</v>
      </c>
      <c r="H21" s="43">
        <f t="shared" si="2"/>
        <v>13.0065072732</v>
      </c>
      <c r="I21" s="43">
        <f t="shared" si="3"/>
        <v>13.109722851856134</v>
      </c>
    </row>
    <row r="22" spans="1:9" x14ac:dyDescent="0.2">
      <c r="A22" s="43">
        <v>0.89910000000000001</v>
      </c>
      <c r="B22" s="43">
        <v>0.30929250000000003</v>
      </c>
      <c r="C22" s="43">
        <v>-0.24385698198200001</v>
      </c>
      <c r="D22" s="43">
        <f t="shared" si="0"/>
        <v>2.1907074999999998</v>
      </c>
      <c r="F22" s="43">
        <v>0.89910000000000001</v>
      </c>
      <c r="G22" s="43">
        <f t="shared" si="1"/>
        <v>1.8107466322887004E-2</v>
      </c>
      <c r="H22" s="43">
        <f t="shared" si="2"/>
        <v>13.087921910174998</v>
      </c>
      <c r="I22" s="43">
        <f t="shared" si="3"/>
        <v>13.106029376497885</v>
      </c>
    </row>
    <row r="23" spans="1:9" x14ac:dyDescent="0.2">
      <c r="A23" s="43">
        <v>0.93240000000000001</v>
      </c>
      <c r="B23" s="43">
        <v>0.30704999999999999</v>
      </c>
      <c r="C23" s="43">
        <v>8.9012762762799999E-2</v>
      </c>
      <c r="D23" s="43">
        <f t="shared" si="0"/>
        <v>2.1929500000000002</v>
      </c>
      <c r="F23" s="43">
        <v>0.93240000000000001</v>
      </c>
      <c r="G23" s="43">
        <f t="shared" si="1"/>
        <v>2.4126363041059532E-3</v>
      </c>
      <c r="H23" s="43">
        <f t="shared" si="2"/>
        <v>13.1013192555</v>
      </c>
      <c r="I23" s="43">
        <f t="shared" si="3"/>
        <v>13.103731891804106</v>
      </c>
    </row>
    <row r="24" spans="1:9" x14ac:dyDescent="0.2">
      <c r="A24" s="43">
        <v>0.9657</v>
      </c>
      <c r="B24" s="43">
        <v>0.3148125</v>
      </c>
      <c r="C24" s="43">
        <v>0.42855198948899997</v>
      </c>
      <c r="D24" s="43">
        <f t="shared" si="0"/>
        <v>2.1851875000000001</v>
      </c>
      <c r="F24" s="43">
        <v>0.9657</v>
      </c>
      <c r="G24" s="43">
        <f t="shared" si="1"/>
        <v>5.5923497943121389E-2</v>
      </c>
      <c r="H24" s="43">
        <f t="shared" si="2"/>
        <v>13.054943829375</v>
      </c>
      <c r="I24" s="43">
        <f t="shared" si="3"/>
        <v>13.110867327318122</v>
      </c>
    </row>
    <row r="25" spans="1:9" x14ac:dyDescent="0.2">
      <c r="A25" s="43">
        <v>0.999</v>
      </c>
      <c r="B25" s="43">
        <v>0.33551249999999999</v>
      </c>
      <c r="C25" s="43">
        <v>0.76813438438399995</v>
      </c>
      <c r="D25" s="43">
        <f t="shared" si="0"/>
        <v>2.1644874999999999</v>
      </c>
      <c r="F25" s="43">
        <v>0.999</v>
      </c>
      <c r="G25" s="43">
        <f t="shared" si="1"/>
        <v>0.1796642666880244</v>
      </c>
      <c r="H25" s="43">
        <f t="shared" si="2"/>
        <v>12.931276026374999</v>
      </c>
      <c r="I25" s="43">
        <f t="shared" si="3"/>
        <v>13.110940293063024</v>
      </c>
    </row>
    <row r="26" spans="1:9" x14ac:dyDescent="0.2">
      <c r="A26" s="43">
        <v>1.0323</v>
      </c>
      <c r="B26" s="43">
        <v>0.36776999999999999</v>
      </c>
      <c r="C26" s="43">
        <v>1.0764414414400001</v>
      </c>
      <c r="D26" s="43">
        <f t="shared" si="0"/>
        <v>2.1322299999999998</v>
      </c>
      <c r="F26" s="43">
        <v>1.0323</v>
      </c>
      <c r="G26" s="43">
        <f t="shared" si="1"/>
        <v>0.35283212085064997</v>
      </c>
      <c r="H26" s="43">
        <f t="shared" si="2"/>
        <v>12.738560366699998</v>
      </c>
      <c r="I26" s="43">
        <f t="shared" si="3"/>
        <v>13.091392487550648</v>
      </c>
    </row>
    <row r="27" spans="1:9" x14ac:dyDescent="0.2">
      <c r="A27" s="43">
        <v>1.0656000000000001</v>
      </c>
      <c r="B27" s="43">
        <v>0.40761750000000002</v>
      </c>
      <c r="C27" s="43">
        <v>1.3770861486499999</v>
      </c>
      <c r="D27" s="43">
        <f t="shared" si="0"/>
        <v>2.0923824999999998</v>
      </c>
      <c r="F27" s="43">
        <v>1.0656000000000001</v>
      </c>
      <c r="G27" s="43">
        <f t="shared" si="1"/>
        <v>0.57744352641472341</v>
      </c>
      <c r="H27" s="43">
        <f t="shared" si="2"/>
        <v>12.500499845924999</v>
      </c>
      <c r="I27" s="43">
        <f t="shared" si="3"/>
        <v>13.077943372339723</v>
      </c>
    </row>
    <row r="28" spans="1:9" x14ac:dyDescent="0.2">
      <c r="A28" s="43">
        <v>1.0989</v>
      </c>
      <c r="B28" s="43">
        <v>0.4590225</v>
      </c>
      <c r="C28" s="43">
        <v>1.67881006006</v>
      </c>
      <c r="D28" s="43">
        <f t="shared" si="0"/>
        <v>2.0409774999999999</v>
      </c>
      <c r="F28" s="43">
        <v>1.0989</v>
      </c>
      <c r="G28" s="43">
        <f t="shared" si="1"/>
        <v>0.85820377980751217</v>
      </c>
      <c r="H28" s="43">
        <f t="shared" si="2"/>
        <v>12.193391468474999</v>
      </c>
      <c r="I28" s="43">
        <f t="shared" si="3"/>
        <v>13.051595248282512</v>
      </c>
    </row>
    <row r="29" spans="1:9" x14ac:dyDescent="0.2">
      <c r="A29" s="43">
        <v>1.1322000000000001</v>
      </c>
      <c r="B29" s="43">
        <v>0.51922500000000005</v>
      </c>
      <c r="C29" s="43">
        <v>1.9718355855900001</v>
      </c>
      <c r="D29" s="43">
        <f t="shared" si="0"/>
        <v>1.980775</v>
      </c>
      <c r="F29" s="43">
        <v>1.1322000000000001</v>
      </c>
      <c r="G29" s="43">
        <f t="shared" si="1"/>
        <v>1.1839372830744133</v>
      </c>
      <c r="H29" s="43">
        <f t="shared" si="2"/>
        <v>11.833724274749999</v>
      </c>
      <c r="I29" s="43">
        <f t="shared" si="3"/>
        <v>13.017661557824413</v>
      </c>
    </row>
    <row r="30" spans="1:9" x14ac:dyDescent="0.2">
      <c r="A30" s="43">
        <v>1.1655</v>
      </c>
      <c r="B30" s="43">
        <v>0.59219250000000001</v>
      </c>
      <c r="C30" s="43">
        <v>2.2217576952</v>
      </c>
      <c r="D30" s="43">
        <f t="shared" si="0"/>
        <v>1.9078075000000001</v>
      </c>
      <c r="F30" s="43">
        <v>1.1655</v>
      </c>
      <c r="G30" s="43">
        <f t="shared" si="1"/>
        <v>1.5030751095069366</v>
      </c>
      <c r="H30" s="43">
        <f t="shared" si="2"/>
        <v>11.397795269175001</v>
      </c>
      <c r="I30" s="43">
        <f t="shared" si="3"/>
        <v>12.900870378681937</v>
      </c>
    </row>
    <row r="31" spans="1:9" x14ac:dyDescent="0.2">
      <c r="A31" s="43">
        <v>1.1988000000000001</v>
      </c>
      <c r="B31" s="43">
        <v>0.67361249999999995</v>
      </c>
      <c r="C31" s="43">
        <v>2.3503772522499999</v>
      </c>
      <c r="D31" s="43">
        <f t="shared" si="0"/>
        <v>1.8263875000000001</v>
      </c>
      <c r="F31" s="43">
        <v>1.1988000000000001</v>
      </c>
      <c r="G31" s="43">
        <f t="shared" si="1"/>
        <v>1.6821411978938021</v>
      </c>
      <c r="H31" s="43">
        <f t="shared" si="2"/>
        <v>10.911368577375001</v>
      </c>
      <c r="I31" s="43">
        <f t="shared" si="3"/>
        <v>12.593509775268803</v>
      </c>
    </row>
    <row r="32" spans="1:9" x14ac:dyDescent="0.2">
      <c r="A32" s="43">
        <v>1.2321</v>
      </c>
      <c r="B32" s="43">
        <v>0.75330750000000002</v>
      </c>
      <c r="C32" s="43">
        <v>2.3852355480499998</v>
      </c>
      <c r="D32" s="43">
        <f t="shared" si="0"/>
        <v>1.7466925</v>
      </c>
      <c r="F32" s="43">
        <v>1.2321</v>
      </c>
      <c r="G32" s="43">
        <f t="shared" si="1"/>
        <v>1.7324066546929813</v>
      </c>
      <c r="H32" s="43">
        <f t="shared" si="2"/>
        <v>10.435247535824999</v>
      </c>
      <c r="I32" s="43">
        <f t="shared" si="3"/>
        <v>12.167654190517981</v>
      </c>
    </row>
  </sheetData>
  <phoneticPr fontId="0" type="noConversion"/>
  <pageMargins left="0.75" right="0.75" top="1" bottom="1" header="0.5" footer="0.5"/>
  <pageSetup scale="83" orientation="portrait" horizontalDpi="4294967292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6</xdr:col>
                <xdr:colOff>47625</xdr:colOff>
                <xdr:row>9</xdr:row>
                <xdr:rowOff>38100</xdr:rowOff>
              </from>
              <to>
                <xdr:col>6</xdr:col>
                <xdr:colOff>638175</xdr:colOff>
                <xdr:row>9</xdr:row>
                <xdr:rowOff>361950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W-E Theorem</vt:lpstr>
      <vt:lpstr>Energy-Conservation</vt:lpstr>
      <vt:lpstr>'Energy-Conservation'!Print_Area</vt:lpstr>
      <vt:lpstr>'W-E Theorem'!Print_Area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L. Bridges</dc:creator>
  <cp:lastModifiedBy>lemo1946</cp:lastModifiedBy>
  <cp:lastPrinted>2020-10-14T14:25:26Z</cp:lastPrinted>
  <dcterms:created xsi:type="dcterms:W3CDTF">2001-11-01T17:20:28Z</dcterms:created>
  <dcterms:modified xsi:type="dcterms:W3CDTF">2020-10-14T14:47:17Z</dcterms:modified>
</cp:coreProperties>
</file>