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90" windowWidth="6690" windowHeight="670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5" i="1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4"/>
  <c r="B158" i="2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F11" s="1"/>
  <c r="B6"/>
  <c r="B5"/>
  <c r="B4"/>
  <c r="L12" i="1"/>
  <c r="L10"/>
  <c r="J10"/>
  <c r="L9"/>
  <c r="J9"/>
  <c r="L7"/>
  <c r="L5"/>
  <c r="J5"/>
  <c r="L4"/>
  <c r="J4"/>
  <c r="F18" a="1"/>
  <c r="F18" s="1"/>
  <c r="E19"/>
  <c r="E18"/>
  <c r="E24"/>
  <c r="E20"/>
  <c r="E21" s="1"/>
  <c r="E22" s="1"/>
  <c r="E23" s="1"/>
  <c r="F15"/>
  <c r="F12"/>
  <c r="F11"/>
  <c r="F10"/>
  <c r="F7"/>
  <c r="F5"/>
  <c r="F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4"/>
  <c r="J10" i="2" l="1"/>
  <c r="L10" s="1"/>
  <c r="E24"/>
  <c r="F10"/>
  <c r="J4"/>
  <c r="L4" s="1"/>
  <c r="J5"/>
  <c r="L5" s="1"/>
  <c r="F7"/>
  <c r="J9"/>
  <c r="L9" s="1"/>
  <c r="L12" s="1"/>
  <c r="F23" i="1"/>
  <c r="F21"/>
  <c r="F19"/>
  <c r="F24"/>
  <c r="F22"/>
  <c r="F20"/>
  <c r="L7" i="2" l="1"/>
  <c r="F12"/>
  <c r="F15" s="1"/>
  <c r="E18" s="1"/>
  <c r="F18" l="1" a="1"/>
  <c r="E19"/>
  <c r="E20" s="1"/>
  <c r="E21" s="1"/>
  <c r="E22" s="1"/>
  <c r="E23" s="1"/>
  <c r="F23" l="1"/>
  <c r="F21"/>
  <c r="F19"/>
  <c r="F24"/>
  <c r="F22"/>
  <c r="F20"/>
  <c r="F18"/>
</calcChain>
</file>

<file path=xl/sharedStrings.xml><?xml version="1.0" encoding="utf-8"?>
<sst xmlns="http://schemas.openxmlformats.org/spreadsheetml/2006/main" count="47" uniqueCount="24">
  <si>
    <t>weekly sales</t>
  </si>
  <si>
    <t>Averson Weekly Sales  (most recent sales first)</t>
  </si>
  <si>
    <t>Increase</t>
  </si>
  <si>
    <t>Mean</t>
  </si>
  <si>
    <t>Standard Deviation</t>
  </si>
  <si>
    <t>P(x&gt;.102)</t>
  </si>
  <si>
    <t>Min</t>
  </si>
  <si>
    <t>Max</t>
  </si>
  <si>
    <t>Range</t>
  </si>
  <si>
    <t># of Classes</t>
  </si>
  <si>
    <t>Class Width</t>
  </si>
  <si>
    <t>End</t>
  </si>
  <si>
    <t>Frequency</t>
  </si>
  <si>
    <t>1 SD more than mean</t>
  </si>
  <si>
    <t>P(x&gt;.132)</t>
  </si>
  <si>
    <t>1 SD Less than Mean</t>
  </si>
  <si>
    <t>P(x&lt;-.116)</t>
  </si>
  <si>
    <t>P(-.116&lt;x&lt;.132)</t>
  </si>
  <si>
    <t>2 SD More than mean</t>
  </si>
  <si>
    <t>P(x&gt;.256)</t>
  </si>
  <si>
    <t>2 SD Below the Mean</t>
  </si>
  <si>
    <t>P(x&lt;-.241)</t>
  </si>
  <si>
    <t>P(-.241&lt;x&lt;.256)</t>
  </si>
  <si>
    <t>Z - score</t>
  </si>
</sst>
</file>

<file path=xl/styles.xml><?xml version="1.0" encoding="utf-8"?>
<styleSheet xmlns="http://schemas.openxmlformats.org/spreadsheetml/2006/main">
  <numFmts count="3">
    <numFmt numFmtId="164" formatCode="0.000"/>
    <numFmt numFmtId="165" formatCode="0.0000"/>
    <numFmt numFmtId="166" formatCode="0.00000"/>
  </numFmts>
  <fonts count="4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164" fontId="0" fillId="0" borderId="0" xfId="0" applyNumberFormat="1"/>
    <xf numFmtId="0" fontId="3" fillId="0" borderId="0" xfId="0" applyFont="1"/>
    <xf numFmtId="164" fontId="0" fillId="0" borderId="0" xfId="1" applyNumberFormat="1" applyFont="1"/>
    <xf numFmtId="164" fontId="0" fillId="0" borderId="0" xfId="0" applyNumberFormat="1" applyBorder="1"/>
    <xf numFmtId="165" fontId="0" fillId="0" borderId="0" xfId="0" applyNumberFormat="1"/>
    <xf numFmtId="166" fontId="0" fillId="0" borderId="0" xfId="0" applyNumberFormat="1"/>
  </cellXfs>
  <cellStyles count="2">
    <cellStyle name="Normal" xfId="0" builtinId="0"/>
    <cellStyle name="Percent" xfId="1" builtinId="5"/>
  </cellStyles>
  <dxfs count="14">
    <dxf>
      <fill>
        <patternFill>
          <bgColor rgb="FFFFFF00"/>
        </patternFill>
      </fill>
    </dxf>
    <dxf>
      <fill>
        <patternFill>
          <bgColor indexed="5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indexed="5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rgb="FFFFFF00"/>
        </patternFill>
      </fill>
    </dxf>
    <dxf>
      <fill>
        <patternFill>
          <bgColor indexed="5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numRef>
              <c:f>Sheet1!$E$18:$E$24</c:f>
              <c:numCache>
                <c:formatCode>0.000</c:formatCode>
                <c:ptCount val="7"/>
                <c:pt idx="0">
                  <c:v>-0.211435016301738</c:v>
                </c:pt>
                <c:pt idx="1">
                  <c:v>-0.10294315874607197</c:v>
                </c:pt>
                <c:pt idx="2">
                  <c:v>5.5486988095940493E-3</c:v>
                </c:pt>
                <c:pt idx="3">
                  <c:v>0.11404055636526007</c:v>
                </c:pt>
                <c:pt idx="4">
                  <c:v>0.2225324139209261</c:v>
                </c:pt>
                <c:pt idx="5">
                  <c:v>0.33102427147659214</c:v>
                </c:pt>
                <c:pt idx="6">
                  <c:v>0.43951612903225806</c:v>
                </c:pt>
              </c:numCache>
            </c:numRef>
          </c:cat>
          <c:val>
            <c:numRef>
              <c:f>Sheet1!$F$18:$F$24</c:f>
              <c:numCache>
                <c:formatCode>General</c:formatCode>
                <c:ptCount val="7"/>
                <c:pt idx="0">
                  <c:v>6</c:v>
                </c:pt>
                <c:pt idx="1">
                  <c:v>18</c:v>
                </c:pt>
                <c:pt idx="2">
                  <c:v>57</c:v>
                </c:pt>
                <c:pt idx="3">
                  <c:v>44</c:v>
                </c:pt>
                <c:pt idx="4">
                  <c:v>24</c:v>
                </c:pt>
                <c:pt idx="5">
                  <c:v>4</c:v>
                </c:pt>
                <c:pt idx="6">
                  <c:v>2</c:v>
                </c:pt>
              </c:numCache>
            </c:numRef>
          </c:val>
        </c:ser>
        <c:gapWidth val="0"/>
        <c:axId val="69648768"/>
        <c:axId val="69650304"/>
      </c:barChart>
      <c:catAx>
        <c:axId val="69648768"/>
        <c:scaling>
          <c:orientation val="minMax"/>
        </c:scaling>
        <c:axPos val="b"/>
        <c:numFmt formatCode="0.000" sourceLinked="1"/>
        <c:tickLblPos val="nextTo"/>
        <c:crossAx val="69650304"/>
        <c:crosses val="autoZero"/>
        <c:auto val="1"/>
        <c:lblAlgn val="ctr"/>
        <c:lblOffset val="100"/>
      </c:catAx>
      <c:valAx>
        <c:axId val="69650304"/>
        <c:scaling>
          <c:orientation val="minMax"/>
        </c:scaling>
        <c:axPos val="l"/>
        <c:majorGridlines/>
        <c:numFmt formatCode="General" sourceLinked="1"/>
        <c:tickLblPos val="nextTo"/>
        <c:crossAx val="69648768"/>
        <c:crosses val="autoZero"/>
        <c:crossBetween val="between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numRef>
              <c:f>Sheet1!$E$18:$E$24</c:f>
              <c:numCache>
                <c:formatCode>0.000</c:formatCode>
                <c:ptCount val="7"/>
                <c:pt idx="0">
                  <c:v>-0.211435016301738</c:v>
                </c:pt>
                <c:pt idx="1">
                  <c:v>-0.10294315874607197</c:v>
                </c:pt>
                <c:pt idx="2">
                  <c:v>5.5486988095940493E-3</c:v>
                </c:pt>
                <c:pt idx="3">
                  <c:v>0.11404055636526007</c:v>
                </c:pt>
                <c:pt idx="4">
                  <c:v>0.2225324139209261</c:v>
                </c:pt>
                <c:pt idx="5">
                  <c:v>0.33102427147659214</c:v>
                </c:pt>
                <c:pt idx="6">
                  <c:v>0.43951612903225806</c:v>
                </c:pt>
              </c:numCache>
            </c:numRef>
          </c:cat>
          <c:val>
            <c:numRef>
              <c:f>Sheet1!$F$18:$F$24</c:f>
              <c:numCache>
                <c:formatCode>General</c:formatCode>
                <c:ptCount val="7"/>
                <c:pt idx="0">
                  <c:v>6</c:v>
                </c:pt>
                <c:pt idx="1">
                  <c:v>18</c:v>
                </c:pt>
                <c:pt idx="2">
                  <c:v>57</c:v>
                </c:pt>
                <c:pt idx="3">
                  <c:v>44</c:v>
                </c:pt>
                <c:pt idx="4">
                  <c:v>24</c:v>
                </c:pt>
                <c:pt idx="5">
                  <c:v>4</c:v>
                </c:pt>
                <c:pt idx="6">
                  <c:v>2</c:v>
                </c:pt>
              </c:numCache>
            </c:numRef>
          </c:val>
        </c:ser>
        <c:gapWidth val="0"/>
        <c:axId val="70182016"/>
        <c:axId val="70183552"/>
      </c:barChart>
      <c:catAx>
        <c:axId val="70182016"/>
        <c:scaling>
          <c:orientation val="minMax"/>
        </c:scaling>
        <c:axPos val="b"/>
        <c:numFmt formatCode="0.000" sourceLinked="1"/>
        <c:tickLblPos val="nextTo"/>
        <c:crossAx val="70183552"/>
        <c:crosses val="autoZero"/>
        <c:auto val="1"/>
        <c:lblAlgn val="ctr"/>
        <c:lblOffset val="100"/>
      </c:catAx>
      <c:valAx>
        <c:axId val="70183552"/>
        <c:scaling>
          <c:orientation val="minMax"/>
        </c:scaling>
        <c:axPos val="l"/>
        <c:majorGridlines/>
        <c:numFmt formatCode="General" sourceLinked="1"/>
        <c:tickLblPos val="nextTo"/>
        <c:crossAx val="70182016"/>
        <c:crosses val="autoZero"/>
        <c:crossBetween val="between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539750</xdr:colOff>
      <xdr:row>26</xdr:row>
      <xdr:rowOff>63500</xdr:rowOff>
    </xdr:from>
    <xdr:to>
      <xdr:col>8</xdr:col>
      <xdr:colOff>615950</xdr:colOff>
      <xdr:row>36</xdr:row>
      <xdr:rowOff>82550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539750</xdr:colOff>
      <xdr:row>26</xdr:row>
      <xdr:rowOff>63500</xdr:rowOff>
    </xdr:from>
    <xdr:to>
      <xdr:col>8</xdr:col>
      <xdr:colOff>615950</xdr:colOff>
      <xdr:row>36</xdr:row>
      <xdr:rowOff>82550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59"/>
  <sheetViews>
    <sheetView tabSelected="1" topLeftCell="A73" zoomScale="150" workbookViewId="0">
      <selection activeCell="C28" sqref="C28"/>
    </sheetView>
  </sheetViews>
  <sheetFormatPr defaultRowHeight="12.75"/>
  <cols>
    <col min="1" max="1" width="12" customWidth="1"/>
    <col min="5" max="5" width="16.140625" customWidth="1"/>
    <col min="8" max="8" width="1.28515625" customWidth="1"/>
    <col min="9" max="9" width="19.85546875" customWidth="1"/>
    <col min="10" max="10" width="13" customWidth="1"/>
    <col min="11" max="11" width="14.42578125" customWidth="1"/>
    <col min="12" max="12" width="13.28515625" customWidth="1"/>
  </cols>
  <sheetData>
    <row r="1" spans="1:12" ht="15">
      <c r="A1" s="2" t="s">
        <v>1</v>
      </c>
    </row>
    <row r="3" spans="1:12">
      <c r="A3" t="s">
        <v>0</v>
      </c>
      <c r="B3" t="s">
        <v>2</v>
      </c>
      <c r="C3" t="s">
        <v>23</v>
      </c>
      <c r="F3" s="4"/>
    </row>
    <row r="4" spans="1:12">
      <c r="A4">
        <v>1092</v>
      </c>
      <c r="B4" s="3">
        <f>(A4-A5)/A5</f>
        <v>0.10191725529767912</v>
      </c>
      <c r="C4" s="3">
        <f>(B4-F4)/F5</f>
        <v>0.75670082384539472</v>
      </c>
      <c r="E4" t="s">
        <v>3</v>
      </c>
      <c r="F4" s="1">
        <f>AVERAGE(B4:B158)</f>
        <v>7.9039939825990696E-3</v>
      </c>
      <c r="G4" s="1"/>
      <c r="I4" t="s">
        <v>13</v>
      </c>
      <c r="J4" s="6">
        <f>F4+F5</f>
        <v>0.13214498639664771</v>
      </c>
      <c r="K4" t="s">
        <v>14</v>
      </c>
      <c r="L4" s="5">
        <f>1-NORMDIST(J4,F4,F5,TRUE)</f>
        <v>0.15865525393145707</v>
      </c>
    </row>
    <row r="5" spans="1:12">
      <c r="A5">
        <v>991</v>
      </c>
      <c r="B5" s="3">
        <f t="shared" ref="B5:B68" si="0">(A5-A6)/A6</f>
        <v>7.1138211382113818E-3</v>
      </c>
      <c r="C5" s="3">
        <f>(B5-$F$4)/$F$5</f>
        <v>-6.3600010675569788E-3</v>
      </c>
      <c r="E5" t="s">
        <v>4</v>
      </c>
      <c r="F5">
        <f>STDEV(B4:B158)</f>
        <v>0.12424099241404864</v>
      </c>
      <c r="G5" s="1"/>
      <c r="I5" t="s">
        <v>15</v>
      </c>
      <c r="J5" s="1">
        <f>F4-F5</f>
        <v>-0.11633699843144957</v>
      </c>
      <c r="K5" t="s">
        <v>16</v>
      </c>
      <c r="L5">
        <f>NORMDIST(J5,F4,F5,TRUE)</f>
        <v>0.15865525393145707</v>
      </c>
    </row>
    <row r="6" spans="1:12">
      <c r="A6">
        <v>984</v>
      </c>
      <c r="B6" s="3">
        <f t="shared" si="0"/>
        <v>-9.3922651933701654E-2</v>
      </c>
      <c r="C6" s="3">
        <f t="shared" ref="C6:C69" si="1">(B6-$F$4)/$F$5</f>
        <v>-0.81958976612928769</v>
      </c>
    </row>
    <row r="7" spans="1:12">
      <c r="A7">
        <v>1086</v>
      </c>
      <c r="B7" s="3">
        <f t="shared" si="0"/>
        <v>5.4368932038834951E-2</v>
      </c>
      <c r="C7" s="3">
        <f t="shared" si="1"/>
        <v>0.37399039683605928</v>
      </c>
      <c r="E7" t="s">
        <v>5</v>
      </c>
      <c r="F7">
        <f>1-NORMDIST(0.102,F4,F5,TRUE)</f>
        <v>0.2244150627204623</v>
      </c>
      <c r="K7" t="s">
        <v>17</v>
      </c>
      <c r="L7" s="5">
        <f>1-(L4+L5)</f>
        <v>0.68268949213708585</v>
      </c>
    </row>
    <row r="8" spans="1:12">
      <c r="A8">
        <v>1030</v>
      </c>
      <c r="B8" s="3">
        <f t="shared" si="0"/>
        <v>-1.4354066985645933E-2</v>
      </c>
      <c r="C8" s="3">
        <f t="shared" si="1"/>
        <v>-0.17915231145343102</v>
      </c>
    </row>
    <row r="9" spans="1:12">
      <c r="A9">
        <v>1045</v>
      </c>
      <c r="B9" s="3">
        <f t="shared" si="0"/>
        <v>5.0251256281407038E-2</v>
      </c>
      <c r="C9" s="3">
        <f t="shared" si="1"/>
        <v>0.34084774659301192</v>
      </c>
      <c r="F9" s="1"/>
      <c r="I9" t="s">
        <v>18</v>
      </c>
      <c r="J9">
        <f>F4+2*F5</f>
        <v>0.25638597881069636</v>
      </c>
      <c r="K9" t="s">
        <v>19</v>
      </c>
      <c r="L9">
        <f>1-NORMDIST(J9,F4,F5,TRUE)</f>
        <v>2.275013194817932E-2</v>
      </c>
    </row>
    <row r="10" spans="1:12">
      <c r="A10">
        <v>995</v>
      </c>
      <c r="B10" s="3">
        <f t="shared" si="0"/>
        <v>2.014098690835851E-3</v>
      </c>
      <c r="C10" s="3">
        <f t="shared" si="1"/>
        <v>-4.7407020640453407E-2</v>
      </c>
      <c r="E10" t="s">
        <v>6</v>
      </c>
      <c r="F10" s="1">
        <f>MIN(B4:B158)</f>
        <v>-0.31992687385740404</v>
      </c>
      <c r="I10" t="s">
        <v>20</v>
      </c>
      <c r="J10">
        <f>F4-2*F5</f>
        <v>-0.24057799084549819</v>
      </c>
      <c r="K10" t="s">
        <v>21</v>
      </c>
      <c r="L10">
        <f>NORMDIST(J10,F4,F5,TRUE)</f>
        <v>2.275013194817932E-2</v>
      </c>
    </row>
    <row r="11" spans="1:12">
      <c r="A11">
        <v>993</v>
      </c>
      <c r="B11" s="3">
        <f t="shared" si="0"/>
        <v>-2.0710059171597635E-2</v>
      </c>
      <c r="C11" s="3">
        <f t="shared" si="1"/>
        <v>-0.23031088691594476</v>
      </c>
      <c r="E11" t="s">
        <v>7</v>
      </c>
      <c r="F11" s="1">
        <f>MAX(B4:B158)</f>
        <v>0.43951612903225806</v>
      </c>
    </row>
    <row r="12" spans="1:12">
      <c r="A12">
        <v>1014</v>
      </c>
      <c r="B12" s="3">
        <f t="shared" si="0"/>
        <v>-7.8277886497064575E-3</v>
      </c>
      <c r="C12" s="3">
        <f t="shared" si="1"/>
        <v>-0.12662312435397646</v>
      </c>
      <c r="E12" t="s">
        <v>8</v>
      </c>
      <c r="F12" s="1">
        <f>F11-F10</f>
        <v>0.75944300288966216</v>
      </c>
      <c r="K12" t="s">
        <v>22</v>
      </c>
      <c r="L12">
        <f>1-(L9+L10)</f>
        <v>0.95449973610364136</v>
      </c>
    </row>
    <row r="13" spans="1:12">
      <c r="A13">
        <v>1022</v>
      </c>
      <c r="B13" s="3">
        <f t="shared" si="0"/>
        <v>-9.6899224806201549E-3</v>
      </c>
      <c r="C13" s="3">
        <f t="shared" si="1"/>
        <v>-0.14161120352761911</v>
      </c>
    </row>
    <row r="14" spans="1:12">
      <c r="A14">
        <v>1032</v>
      </c>
      <c r="B14" s="3">
        <f t="shared" si="0"/>
        <v>-4.9723756906077346E-2</v>
      </c>
      <c r="C14" s="3">
        <f t="shared" si="1"/>
        <v>-0.46383846240236665</v>
      </c>
      <c r="E14" t="s">
        <v>9</v>
      </c>
      <c r="F14">
        <v>7</v>
      </c>
    </row>
    <row r="15" spans="1:12">
      <c r="A15">
        <v>1086</v>
      </c>
      <c r="B15" s="3">
        <f t="shared" si="0"/>
        <v>-6.9408740359897178E-2</v>
      </c>
      <c r="C15" s="3">
        <f t="shared" si="1"/>
        <v>-0.62228039908794275</v>
      </c>
      <c r="E15" t="s">
        <v>10</v>
      </c>
      <c r="F15">
        <f>F12/F14</f>
        <v>0.10849185755566602</v>
      </c>
    </row>
    <row r="16" spans="1:12">
      <c r="A16">
        <v>1167</v>
      </c>
      <c r="B16" s="3">
        <f t="shared" si="0"/>
        <v>9.4746716697936204E-2</v>
      </c>
      <c r="C16" s="3">
        <f t="shared" si="1"/>
        <v>0.69898606754462256</v>
      </c>
      <c r="E16" s="1"/>
    </row>
    <row r="17" spans="1:6">
      <c r="A17">
        <v>1066</v>
      </c>
      <c r="B17" s="3">
        <f t="shared" si="0"/>
        <v>-9.4307561597281223E-2</v>
      </c>
      <c r="C17" s="3">
        <f t="shared" si="1"/>
        <v>-0.82268785522291632</v>
      </c>
      <c r="E17" s="1" t="s">
        <v>11</v>
      </c>
      <c r="F17" t="s">
        <v>12</v>
      </c>
    </row>
    <row r="18" spans="1:6">
      <c r="A18">
        <v>1177</v>
      </c>
      <c r="B18" s="3">
        <f t="shared" si="0"/>
        <v>2.4369016536118365E-2</v>
      </c>
      <c r="C18" s="3">
        <f t="shared" si="1"/>
        <v>0.13252487953933553</v>
      </c>
      <c r="E18" s="1">
        <f>F10+F15</f>
        <v>-0.211435016301738</v>
      </c>
      <c r="F18">
        <f t="array" ref="F18:F24">FREQUENCY(B4:B158,E18:E24)</f>
        <v>6</v>
      </c>
    </row>
    <row r="19" spans="1:6">
      <c r="A19">
        <v>1149</v>
      </c>
      <c r="B19" s="3">
        <f t="shared" si="0"/>
        <v>0.13762376237623763</v>
      </c>
      <c r="C19" s="3">
        <f t="shared" si="1"/>
        <v>1.0440979734074503</v>
      </c>
      <c r="E19" s="1">
        <f>E18+$F$15</f>
        <v>-0.10294315874607197</v>
      </c>
      <c r="F19">
        <v>18</v>
      </c>
    </row>
    <row r="20" spans="1:6">
      <c r="A20">
        <v>1010</v>
      </c>
      <c r="B20" s="3">
        <f t="shared" si="0"/>
        <v>-9.0909090909090912E-2</v>
      </c>
      <c r="C20" s="3">
        <f t="shared" si="1"/>
        <v>-0.79533399542063399</v>
      </c>
      <c r="E20" s="1">
        <f t="shared" ref="E20:E23" si="2">E19+$F$15</f>
        <v>5.5486988095940493E-3</v>
      </c>
      <c r="F20">
        <v>57</v>
      </c>
    </row>
    <row r="21" spans="1:6">
      <c r="A21">
        <v>1111</v>
      </c>
      <c r="B21" s="3">
        <f t="shared" si="0"/>
        <v>-7.3394495412844041E-2</v>
      </c>
      <c r="C21" s="3">
        <f t="shared" si="1"/>
        <v>-0.65436123630199072</v>
      </c>
      <c r="E21" s="1">
        <f t="shared" si="2"/>
        <v>0.11404055636526007</v>
      </c>
      <c r="F21">
        <v>44</v>
      </c>
    </row>
    <row r="22" spans="1:6">
      <c r="A22">
        <v>1199</v>
      </c>
      <c r="B22" s="3">
        <f t="shared" si="0"/>
        <v>8.4086799276672688E-2</v>
      </c>
      <c r="C22" s="3">
        <f t="shared" si="1"/>
        <v>0.61318574339928722</v>
      </c>
      <c r="E22" s="1">
        <f t="shared" si="2"/>
        <v>0.2225324139209261</v>
      </c>
      <c r="F22">
        <v>24</v>
      </c>
    </row>
    <row r="23" spans="1:6">
      <c r="A23">
        <v>1106</v>
      </c>
      <c r="B23" s="3">
        <f t="shared" si="0"/>
        <v>8.7512291052114055E-2</v>
      </c>
      <c r="C23" s="3">
        <f t="shared" si="1"/>
        <v>0.64075709250784463</v>
      </c>
      <c r="E23" s="1">
        <f t="shared" si="2"/>
        <v>0.33102427147659214</v>
      </c>
      <c r="F23">
        <v>4</v>
      </c>
    </row>
    <row r="24" spans="1:6">
      <c r="A24">
        <v>1017</v>
      </c>
      <c r="B24" s="3">
        <f t="shared" si="0"/>
        <v>1.1940298507462687E-2</v>
      </c>
      <c r="C24" s="3">
        <f t="shared" si="1"/>
        <v>3.2487703506199693E-2</v>
      </c>
      <c r="E24" s="1">
        <f>F11</f>
        <v>0.43951612903225806</v>
      </c>
      <c r="F24">
        <v>2</v>
      </c>
    </row>
    <row r="25" spans="1:6">
      <c r="A25">
        <v>1005</v>
      </c>
      <c r="B25" s="3">
        <f t="shared" si="0"/>
        <v>1.2084592145015106E-2</v>
      </c>
      <c r="C25" s="3">
        <f t="shared" si="1"/>
        <v>3.3649104705181926E-2</v>
      </c>
      <c r="E25" s="1"/>
    </row>
    <row r="26" spans="1:6">
      <c r="A26">
        <v>993</v>
      </c>
      <c r="B26" s="3">
        <f t="shared" si="0"/>
        <v>-8.2255083179297597E-2</v>
      </c>
      <c r="C26" s="3">
        <f t="shared" si="1"/>
        <v>-0.72567898412651333</v>
      </c>
    </row>
    <row r="27" spans="1:6">
      <c r="A27">
        <v>1082</v>
      </c>
      <c r="B27" s="3">
        <f t="shared" si="0"/>
        <v>0.15474919957310565</v>
      </c>
      <c r="C27" s="3">
        <f t="shared" si="1"/>
        <v>1.1819384467014442</v>
      </c>
      <c r="E27" s="1"/>
    </row>
    <row r="28" spans="1:6">
      <c r="A28">
        <v>937</v>
      </c>
      <c r="B28" s="3">
        <f t="shared" si="0"/>
        <v>-0.29495861550037622</v>
      </c>
      <c r="C28" s="3">
        <f t="shared" si="1"/>
        <v>-2.4377027549300938</v>
      </c>
      <c r="E28" s="1"/>
    </row>
    <row r="29" spans="1:6">
      <c r="A29">
        <v>1329</v>
      </c>
      <c r="B29" s="3">
        <f t="shared" si="0"/>
        <v>0.21480804387568556</v>
      </c>
      <c r="C29" s="3">
        <f t="shared" si="1"/>
        <v>1.6653444718435029</v>
      </c>
    </row>
    <row r="30" spans="1:6">
      <c r="A30">
        <v>1094</v>
      </c>
      <c r="B30" s="3">
        <f t="shared" si="0"/>
        <v>1.2025901942645698E-2</v>
      </c>
      <c r="C30" s="3">
        <f t="shared" si="1"/>
        <v>3.3176714705480254E-2</v>
      </c>
    </row>
    <row r="31" spans="1:6">
      <c r="A31">
        <v>1081</v>
      </c>
      <c r="B31" s="3">
        <f t="shared" si="0"/>
        <v>-0.14545454545454545</v>
      </c>
      <c r="C31" s="3">
        <f t="shared" si="1"/>
        <v>-1.2343634452472658</v>
      </c>
    </row>
    <row r="32" spans="1:6">
      <c r="A32">
        <v>1265</v>
      </c>
      <c r="B32" s="3">
        <f t="shared" si="0"/>
        <v>1.5248796147672551E-2</v>
      </c>
      <c r="C32" s="3">
        <f t="shared" si="1"/>
        <v>5.9117381649657227E-2</v>
      </c>
    </row>
    <row r="33" spans="1:3">
      <c r="A33">
        <v>1246</v>
      </c>
      <c r="B33" s="3">
        <f t="shared" si="0"/>
        <v>5.5038103302286201E-2</v>
      </c>
      <c r="C33" s="3">
        <f t="shared" si="1"/>
        <v>0.37937647151599385</v>
      </c>
    </row>
    <row r="34" spans="1:3">
      <c r="A34">
        <v>1181</v>
      </c>
      <c r="B34" s="3">
        <f t="shared" si="0"/>
        <v>-9.0138674884437595E-2</v>
      </c>
      <c r="C34" s="3">
        <f t="shared" si="1"/>
        <v>-0.78913301449087925</v>
      </c>
    </row>
    <row r="35" spans="1:3">
      <c r="A35">
        <v>1298</v>
      </c>
      <c r="B35" s="3">
        <f t="shared" si="0"/>
        <v>0.34090909090909088</v>
      </c>
      <c r="C35" s="3">
        <f t="shared" si="1"/>
        <v>2.6803158157068703</v>
      </c>
    </row>
    <row r="36" spans="1:3">
      <c r="A36">
        <v>968</v>
      </c>
      <c r="B36" s="3">
        <f t="shared" si="0"/>
        <v>-5.3763440860215055E-2</v>
      </c>
      <c r="C36" s="3">
        <f t="shared" si="1"/>
        <v>-0.49635336650644007</v>
      </c>
    </row>
    <row r="37" spans="1:3">
      <c r="A37">
        <v>1023</v>
      </c>
      <c r="B37" s="3">
        <f t="shared" si="0"/>
        <v>-5.7142857142857141E-2</v>
      </c>
      <c r="C37" s="3">
        <f t="shared" si="1"/>
        <v>-0.52355385981367131</v>
      </c>
    </row>
    <row r="38" spans="1:3">
      <c r="A38">
        <v>1085</v>
      </c>
      <c r="B38" s="3">
        <f t="shared" si="0"/>
        <v>1.3071895424836602E-2</v>
      </c>
      <c r="C38" s="3">
        <f t="shared" si="1"/>
        <v>4.1595783660636376E-2</v>
      </c>
    </row>
    <row r="39" spans="1:3">
      <c r="A39">
        <v>1071</v>
      </c>
      <c r="B39" s="3">
        <f t="shared" si="0"/>
        <v>0.43951612903225806</v>
      </c>
      <c r="C39" s="3">
        <f t="shared" si="1"/>
        <v>3.4739913668047468</v>
      </c>
    </row>
    <row r="40" spans="1:3">
      <c r="A40">
        <v>744</v>
      </c>
      <c r="B40" s="3">
        <f t="shared" si="0"/>
        <v>-0.31992687385740404</v>
      </c>
      <c r="C40" s="3">
        <f t="shared" si="1"/>
        <v>-2.6386691016397048</v>
      </c>
    </row>
    <row r="41" spans="1:3">
      <c r="A41">
        <v>1094</v>
      </c>
      <c r="B41" s="3">
        <f t="shared" si="0"/>
        <v>-2.3214285714285715E-2</v>
      </c>
      <c r="C41" s="3">
        <f t="shared" si="1"/>
        <v>-0.25046708893936737</v>
      </c>
    </row>
    <row r="42" spans="1:3">
      <c r="A42">
        <v>1120</v>
      </c>
      <c r="B42" s="3">
        <f t="shared" si="0"/>
        <v>-2.6933101650738488E-2</v>
      </c>
      <c r="C42" s="3">
        <f t="shared" si="1"/>
        <v>-0.28039936704013591</v>
      </c>
    </row>
    <row r="43" spans="1:3">
      <c r="A43">
        <v>1151</v>
      </c>
      <c r="B43" s="3">
        <f t="shared" si="0"/>
        <v>4.6363636363636364E-2</v>
      </c>
      <c r="C43" s="3">
        <f t="shared" si="1"/>
        <v>0.3095567866430568</v>
      </c>
    </row>
    <row r="44" spans="1:3">
      <c r="A44">
        <v>1100</v>
      </c>
      <c r="B44" s="3">
        <f t="shared" si="0"/>
        <v>-8.7893864013267001E-2</v>
      </c>
      <c r="C44" s="3">
        <f t="shared" si="1"/>
        <v>-0.77106481632573998</v>
      </c>
    </row>
    <row r="45" spans="1:3">
      <c r="A45">
        <v>1206</v>
      </c>
      <c r="B45" s="3">
        <f t="shared" si="0"/>
        <v>0.14857142857142858</v>
      </c>
      <c r="C45" s="3">
        <f t="shared" si="1"/>
        <v>1.1322143509610556</v>
      </c>
    </row>
    <row r="46" spans="1:3">
      <c r="A46">
        <v>1050</v>
      </c>
      <c r="B46" s="3">
        <f t="shared" si="0"/>
        <v>-2.7777777777777776E-2</v>
      </c>
      <c r="C46" s="3">
        <f t="shared" si="1"/>
        <v>-0.28719805812129123</v>
      </c>
    </row>
    <row r="47" spans="1:3">
      <c r="A47">
        <v>1080</v>
      </c>
      <c r="B47" s="3">
        <f t="shared" si="0"/>
        <v>8.9808274470232083E-2</v>
      </c>
      <c r="C47" s="3">
        <f t="shared" si="1"/>
        <v>0.65923717201708076</v>
      </c>
    </row>
    <row r="48" spans="1:3">
      <c r="A48">
        <v>991</v>
      </c>
      <c r="B48" s="3">
        <f t="shared" si="0"/>
        <v>-0.23415765069551778</v>
      </c>
      <c r="C48" s="3">
        <f t="shared" si="1"/>
        <v>-1.9483234959313283</v>
      </c>
    </row>
    <row r="49" spans="1:3">
      <c r="A49">
        <v>1294</v>
      </c>
      <c r="B49" s="3">
        <f t="shared" si="0"/>
        <v>0.16892502258355918</v>
      </c>
      <c r="C49" s="3">
        <f t="shared" si="1"/>
        <v>1.2960378492819618</v>
      </c>
    </row>
    <row r="50" spans="1:3">
      <c r="A50">
        <v>1107</v>
      </c>
      <c r="B50" s="3">
        <f t="shared" si="0"/>
        <v>0.18143009605122731</v>
      </c>
      <c r="C50" s="3">
        <f t="shared" si="1"/>
        <v>1.3966896005654141</v>
      </c>
    </row>
    <row r="51" spans="1:3">
      <c r="A51">
        <v>937</v>
      </c>
      <c r="B51" s="3">
        <f t="shared" si="0"/>
        <v>-9.7302504816955682E-2</v>
      </c>
      <c r="C51" s="3">
        <f t="shared" si="1"/>
        <v>-0.84679377357950381</v>
      </c>
    </row>
    <row r="52" spans="1:3">
      <c r="A52">
        <v>1038</v>
      </c>
      <c r="B52" s="3">
        <f t="shared" si="0"/>
        <v>-0.10748065348237318</v>
      </c>
      <c r="C52" s="3">
        <f t="shared" si="1"/>
        <v>-0.92871640207475559</v>
      </c>
    </row>
    <row r="53" spans="1:3">
      <c r="A53">
        <v>1163</v>
      </c>
      <c r="B53" s="3">
        <f t="shared" si="0"/>
        <v>0.18794688457609807</v>
      </c>
      <c r="C53" s="3">
        <f t="shared" si="1"/>
        <v>1.4491424053784403</v>
      </c>
    </row>
    <row r="54" spans="1:3">
      <c r="A54">
        <v>979</v>
      </c>
      <c r="B54" s="3">
        <f t="shared" si="0"/>
        <v>-0.16181506849315069</v>
      </c>
      <c r="C54" s="3">
        <f t="shared" si="1"/>
        <v>-1.3660472214367039</v>
      </c>
    </row>
    <row r="55" spans="1:3">
      <c r="A55">
        <v>1168</v>
      </c>
      <c r="B55" s="3">
        <f t="shared" si="0"/>
        <v>2.9074889867841409E-2</v>
      </c>
      <c r="C55" s="3">
        <f t="shared" si="1"/>
        <v>0.17040185750197231</v>
      </c>
    </row>
    <row r="56" spans="1:3">
      <c r="A56">
        <v>1135</v>
      </c>
      <c r="B56" s="3">
        <f t="shared" si="0"/>
        <v>-2.0707506471095771E-2</v>
      </c>
      <c r="C56" s="3">
        <f t="shared" si="1"/>
        <v>-0.23029034055316813</v>
      </c>
    </row>
    <row r="57" spans="1:3">
      <c r="A57">
        <v>1159</v>
      </c>
      <c r="B57" s="3">
        <f t="shared" si="0"/>
        <v>9.5463137996219277E-2</v>
      </c>
      <c r="C57" s="3">
        <f t="shared" si="1"/>
        <v>0.70475245176582635</v>
      </c>
    </row>
    <row r="58" spans="1:3">
      <c r="A58">
        <v>1058</v>
      </c>
      <c r="B58" s="3">
        <f t="shared" si="0"/>
        <v>8.4016393442622947E-2</v>
      </c>
      <c r="C58" s="3">
        <f t="shared" si="1"/>
        <v>0.61261905576518405</v>
      </c>
    </row>
    <row r="59" spans="1:3">
      <c r="A59">
        <v>976</v>
      </c>
      <c r="B59" s="3">
        <f t="shared" si="0"/>
        <v>-0.15789473684210525</v>
      </c>
      <c r="C59" s="3">
        <f t="shared" si="1"/>
        <v>-1.3344929688919365</v>
      </c>
    </row>
    <row r="60" spans="1:3">
      <c r="A60">
        <v>1159</v>
      </c>
      <c r="B60" s="3">
        <f t="shared" si="0"/>
        <v>0.10486177311725453</v>
      </c>
      <c r="C60" s="3">
        <f t="shared" si="1"/>
        <v>0.78040087454816476</v>
      </c>
    </row>
    <row r="61" spans="1:3">
      <c r="A61">
        <v>1049</v>
      </c>
      <c r="B61" s="3">
        <f t="shared" si="0"/>
        <v>3.7586547972304651E-2</v>
      </c>
      <c r="C61" s="3">
        <f t="shared" si="1"/>
        <v>0.23891111470507867</v>
      </c>
    </row>
    <row r="62" spans="1:3">
      <c r="A62">
        <v>1011</v>
      </c>
      <c r="B62" s="3">
        <f t="shared" si="0"/>
        <v>-5.3370786516853931E-2</v>
      </c>
      <c r="C62" s="3">
        <f t="shared" si="1"/>
        <v>-0.49319294146691245</v>
      </c>
    </row>
    <row r="63" spans="1:3">
      <c r="A63">
        <v>1068</v>
      </c>
      <c r="B63" s="3">
        <f t="shared" si="0"/>
        <v>-5.3191489361702128E-2</v>
      </c>
      <c r="C63" s="3">
        <f t="shared" si="1"/>
        <v>-0.49174980139157987</v>
      </c>
    </row>
    <row r="64" spans="1:3">
      <c r="A64">
        <v>1128</v>
      </c>
      <c r="B64" s="3">
        <f t="shared" si="0"/>
        <v>0.14054600606673406</v>
      </c>
      <c r="C64" s="3">
        <f t="shared" si="1"/>
        <v>1.0676187424685801</v>
      </c>
    </row>
    <row r="65" spans="1:3">
      <c r="A65">
        <v>989</v>
      </c>
      <c r="B65" s="3">
        <f t="shared" si="0"/>
        <v>-0.10335448776065277</v>
      </c>
      <c r="C65" s="3">
        <f t="shared" si="1"/>
        <v>-0.8955054171852479</v>
      </c>
    </row>
    <row r="66" spans="1:3">
      <c r="A66">
        <v>1103</v>
      </c>
      <c r="B66" s="3">
        <f t="shared" si="0"/>
        <v>0.11526794742163801</v>
      </c>
      <c r="C66" s="3">
        <f t="shared" si="1"/>
        <v>0.86415885250847924</v>
      </c>
    </row>
    <row r="67" spans="1:3">
      <c r="A67">
        <v>989</v>
      </c>
      <c r="B67" s="3">
        <f t="shared" si="0"/>
        <v>-0.14074717636837533</v>
      </c>
      <c r="C67" s="3">
        <f t="shared" si="1"/>
        <v>-1.1964744281466766</v>
      </c>
    </row>
    <row r="68" spans="1:3">
      <c r="A68">
        <v>1151</v>
      </c>
      <c r="B68" s="3">
        <f t="shared" si="0"/>
        <v>0.15562248995983935</v>
      </c>
      <c r="C68" s="3">
        <f t="shared" si="1"/>
        <v>1.1889674503319319</v>
      </c>
    </row>
    <row r="69" spans="1:3">
      <c r="A69">
        <v>996</v>
      </c>
      <c r="B69" s="3">
        <f t="shared" ref="B69:B132" si="3">(A69-A70)/A70</f>
        <v>-0.11229946524064172</v>
      </c>
      <c r="C69" s="3">
        <f t="shared" si="1"/>
        <v>-0.96750240711735247</v>
      </c>
    </row>
    <row r="70" spans="1:3">
      <c r="A70">
        <v>1122</v>
      </c>
      <c r="B70" s="3">
        <f t="shared" si="3"/>
        <v>-3.025064822817632E-2</v>
      </c>
      <c r="C70" s="3">
        <f t="shared" ref="C70:C133" si="4">(B70-$F$4)/$F$5</f>
        <v>-0.30710187893235968</v>
      </c>
    </row>
    <row r="71" spans="1:3">
      <c r="A71">
        <v>1157</v>
      </c>
      <c r="B71" s="3">
        <f t="shared" si="3"/>
        <v>-0.12282031842304776</v>
      </c>
      <c r="C71" s="3">
        <f t="shared" si="4"/>
        <v>-1.0521834208309582</v>
      </c>
    </row>
    <row r="72" spans="1:3">
      <c r="A72">
        <v>1319</v>
      </c>
      <c r="B72" s="3">
        <f t="shared" si="3"/>
        <v>0.11120471777590564</v>
      </c>
      <c r="C72" s="3">
        <f t="shared" si="4"/>
        <v>0.83145443211725156</v>
      </c>
    </row>
    <row r="73" spans="1:3">
      <c r="A73">
        <v>1187</v>
      </c>
      <c r="B73" s="3">
        <f t="shared" si="3"/>
        <v>0.21370143149284254</v>
      </c>
      <c r="C73" s="3">
        <f t="shared" si="4"/>
        <v>1.6564374890406364</v>
      </c>
    </row>
    <row r="74" spans="1:3">
      <c r="A74">
        <v>978</v>
      </c>
      <c r="B74" s="3">
        <f t="shared" si="3"/>
        <v>-7.909604519774012E-2</v>
      </c>
      <c r="C74" s="3">
        <f t="shared" si="4"/>
        <v>-0.70025228783106208</v>
      </c>
    </row>
    <row r="75" spans="1:3">
      <c r="A75">
        <v>1062</v>
      </c>
      <c r="B75" s="3">
        <f t="shared" si="3"/>
        <v>1.4326647564469915E-2</v>
      </c>
      <c r="C75" s="3">
        <f t="shared" si="4"/>
        <v>5.1695124588723093E-2</v>
      </c>
    </row>
    <row r="76" spans="1:3">
      <c r="A76">
        <v>1047</v>
      </c>
      <c r="B76" s="3">
        <f t="shared" si="3"/>
        <v>-7.5088339222614847E-2</v>
      </c>
      <c r="C76" s="3">
        <f t="shared" si="4"/>
        <v>-0.66799477042674926</v>
      </c>
    </row>
    <row r="77" spans="1:3">
      <c r="A77">
        <v>1132</v>
      </c>
      <c r="B77" s="3">
        <f t="shared" si="3"/>
        <v>0.13086913086913088</v>
      </c>
      <c r="C77" s="3">
        <f t="shared" si="4"/>
        <v>0.98973080057776031</v>
      </c>
    </row>
    <row r="78" spans="1:3">
      <c r="A78">
        <v>1001</v>
      </c>
      <c r="B78" s="3">
        <f t="shared" si="3"/>
        <v>-7.656826568265683E-2</v>
      </c>
      <c r="C78" s="3">
        <f t="shared" si="4"/>
        <v>-0.67990651091824461</v>
      </c>
    </row>
    <row r="79" spans="1:3">
      <c r="A79">
        <v>1084</v>
      </c>
      <c r="B79" s="3">
        <f t="shared" si="3"/>
        <v>0.11522633744855967</v>
      </c>
      <c r="C79" s="3">
        <f t="shared" si="4"/>
        <v>0.86382393910936806</v>
      </c>
    </row>
    <row r="80" spans="1:3">
      <c r="A80">
        <v>972</v>
      </c>
      <c r="B80" s="3">
        <f t="shared" si="3"/>
        <v>-0.16566523605150216</v>
      </c>
      <c r="C80" s="3">
        <f t="shared" si="4"/>
        <v>-1.3970367320928996</v>
      </c>
    </row>
    <row r="81" spans="1:3">
      <c r="A81">
        <v>1165</v>
      </c>
      <c r="B81" s="3">
        <f t="shared" si="3"/>
        <v>0.17321248741188319</v>
      </c>
      <c r="C81" s="3">
        <f t="shared" si="4"/>
        <v>1.3305471102353472</v>
      </c>
    </row>
    <row r="82" spans="1:3">
      <c r="A82">
        <v>993</v>
      </c>
      <c r="B82" s="3">
        <f t="shared" si="3"/>
        <v>-0.15918712955122777</v>
      </c>
      <c r="C82" s="3">
        <f t="shared" si="4"/>
        <v>-1.3448952739927797</v>
      </c>
    </row>
    <row r="83" spans="1:3">
      <c r="A83">
        <v>1181</v>
      </c>
      <c r="B83" s="3">
        <f t="shared" si="3"/>
        <v>0.1173131504257332</v>
      </c>
      <c r="C83" s="3">
        <f t="shared" si="4"/>
        <v>0.88062043225246012</v>
      </c>
    </row>
    <row r="84" spans="1:3">
      <c r="A84">
        <v>1057</v>
      </c>
      <c r="B84" s="3">
        <f t="shared" si="3"/>
        <v>-6.8722466960352419E-2</v>
      </c>
      <c r="C84" s="3">
        <f t="shared" si="4"/>
        <v>-0.61675667148234159</v>
      </c>
    </row>
    <row r="85" spans="1:3">
      <c r="A85">
        <v>1135</v>
      </c>
      <c r="B85" s="3">
        <f t="shared" si="3"/>
        <v>9.7678916827852999E-2</v>
      </c>
      <c r="C85" s="3">
        <f t="shared" si="4"/>
        <v>0.72258697472463662</v>
      </c>
    </row>
    <row r="86" spans="1:3">
      <c r="A86">
        <v>1034</v>
      </c>
      <c r="B86" s="3">
        <f t="shared" si="3"/>
        <v>-3.0927835051546393E-2</v>
      </c>
      <c r="C86" s="3">
        <f t="shared" si="4"/>
        <v>-0.31255246983808321</v>
      </c>
    </row>
    <row r="87" spans="1:3">
      <c r="A87">
        <v>1067</v>
      </c>
      <c r="B87" s="3">
        <f t="shared" si="3"/>
        <v>-0.14090177133655393</v>
      </c>
      <c r="C87" s="3">
        <f t="shared" si="4"/>
        <v>-1.1977187434501424</v>
      </c>
    </row>
    <row r="88" spans="1:3">
      <c r="A88">
        <v>1242</v>
      </c>
      <c r="B88" s="3">
        <f t="shared" si="3"/>
        <v>8.9473684210526316E-2</v>
      </c>
      <c r="C88" s="3">
        <f t="shared" si="4"/>
        <v>0.65654409742708797</v>
      </c>
    </row>
    <row r="89" spans="1:3">
      <c r="A89">
        <v>1140</v>
      </c>
      <c r="B89" s="3">
        <f t="shared" si="3"/>
        <v>2.6102610261026102E-2</v>
      </c>
      <c r="C89" s="3">
        <f t="shared" si="4"/>
        <v>0.1464783556926032</v>
      </c>
    </row>
    <row r="90" spans="1:3">
      <c r="A90">
        <v>1111</v>
      </c>
      <c r="B90" s="3">
        <f t="shared" si="3"/>
        <v>6.6218809980806148E-2</v>
      </c>
      <c r="C90" s="3">
        <f t="shared" si="4"/>
        <v>0.46936856238129254</v>
      </c>
    </row>
    <row r="91" spans="1:3">
      <c r="A91">
        <v>1042</v>
      </c>
      <c r="B91" s="3">
        <f t="shared" si="3"/>
        <v>-1.4191106906338695E-2</v>
      </c>
      <c r="C91" s="3">
        <f t="shared" si="4"/>
        <v>-0.17784066643079505</v>
      </c>
    </row>
    <row r="92" spans="1:3">
      <c r="A92">
        <v>1057</v>
      </c>
      <c r="B92" s="3">
        <f t="shared" si="3"/>
        <v>-4.4303797468354431E-2</v>
      </c>
      <c r="C92" s="3">
        <f t="shared" si="4"/>
        <v>-0.42021389588522046</v>
      </c>
    </row>
    <row r="93" spans="1:3">
      <c r="A93">
        <v>1106</v>
      </c>
      <c r="B93" s="3">
        <f t="shared" si="3"/>
        <v>0.29205607476635514</v>
      </c>
      <c r="C93" s="3">
        <f t="shared" si="4"/>
        <v>2.287104081049061</v>
      </c>
    </row>
    <row r="94" spans="1:3">
      <c r="A94">
        <v>856</v>
      </c>
      <c r="B94" s="3">
        <f t="shared" si="3"/>
        <v>-0.23228699551569507</v>
      </c>
      <c r="C94" s="3">
        <f t="shared" si="4"/>
        <v>-1.9332668295004249</v>
      </c>
    </row>
    <row r="95" spans="1:3">
      <c r="A95">
        <v>1115</v>
      </c>
      <c r="B95" s="3">
        <f t="shared" si="3"/>
        <v>-9.1279543602281993E-2</v>
      </c>
      <c r="C95" s="3">
        <f t="shared" si="4"/>
        <v>-0.7983157221920727</v>
      </c>
    </row>
    <row r="96" spans="1:3">
      <c r="A96">
        <v>1227</v>
      </c>
      <c r="B96" s="3">
        <f t="shared" si="3"/>
        <v>0.12568807339449542</v>
      </c>
      <c r="C96" s="3">
        <f t="shared" si="4"/>
        <v>0.94802912567992204</v>
      </c>
    </row>
    <row r="97" spans="1:3">
      <c r="A97">
        <v>1090</v>
      </c>
      <c r="B97" s="3">
        <f t="shared" si="3"/>
        <v>-9.0150250417362271E-2</v>
      </c>
      <c r="C97" s="3">
        <f t="shared" si="4"/>
        <v>-0.7892261844881544</v>
      </c>
    </row>
    <row r="98" spans="1:3">
      <c r="A98">
        <v>1198</v>
      </c>
      <c r="B98" s="3">
        <f t="shared" si="3"/>
        <v>7.4439461883408067E-2</v>
      </c>
      <c r="C98" s="3">
        <f t="shared" si="4"/>
        <v>0.53553554755157806</v>
      </c>
    </row>
    <row r="99" spans="1:3">
      <c r="A99">
        <v>1115</v>
      </c>
      <c r="B99" s="3">
        <f t="shared" si="3"/>
        <v>8.9931573802541548E-2</v>
      </c>
      <c r="C99" s="3">
        <f t="shared" si="4"/>
        <v>0.66022959271425741</v>
      </c>
    </row>
    <row r="100" spans="1:3">
      <c r="A100">
        <v>1023</v>
      </c>
      <c r="B100" s="3">
        <f t="shared" si="3"/>
        <v>5.3553038105046344E-2</v>
      </c>
      <c r="C100" s="3">
        <f t="shared" si="4"/>
        <v>0.36742336998014413</v>
      </c>
    </row>
    <row r="101" spans="1:3">
      <c r="A101">
        <v>971</v>
      </c>
      <c r="B101" s="3">
        <f t="shared" si="3"/>
        <v>-7.4356530028598669E-2</v>
      </c>
      <c r="C101" s="3">
        <f t="shared" si="4"/>
        <v>-0.66210453098325439</v>
      </c>
    </row>
    <row r="102" spans="1:3">
      <c r="A102">
        <v>1049</v>
      </c>
      <c r="B102" s="3">
        <f t="shared" si="3"/>
        <v>-3.2287822878228782E-2</v>
      </c>
      <c r="C102" s="3">
        <f t="shared" si="4"/>
        <v>-0.32349883947227015</v>
      </c>
    </row>
    <row r="103" spans="1:3">
      <c r="A103">
        <v>1084</v>
      </c>
      <c r="B103" s="3">
        <f t="shared" si="3"/>
        <v>9.2336103416435823E-4</v>
      </c>
      <c r="C103" s="3">
        <f t="shared" si="4"/>
        <v>-5.6186229784537453E-2</v>
      </c>
    </row>
    <row r="104" spans="1:3">
      <c r="A104">
        <v>1083</v>
      </c>
      <c r="B104" s="3">
        <f t="shared" si="3"/>
        <v>-9.4481605351170575E-2</v>
      </c>
      <c r="C104" s="3">
        <f t="shared" si="4"/>
        <v>-0.82408871133737271</v>
      </c>
    </row>
    <row r="105" spans="1:3">
      <c r="A105">
        <v>1196</v>
      </c>
      <c r="B105" s="3">
        <f t="shared" si="3"/>
        <v>0.12617702448210924</v>
      </c>
      <c r="C105" s="3">
        <f t="shared" si="4"/>
        <v>0.9519646310080212</v>
      </c>
    </row>
    <row r="106" spans="1:3">
      <c r="A106">
        <v>1062</v>
      </c>
      <c r="B106" s="3">
        <f t="shared" si="3"/>
        <v>-3.9783001808318265E-2</v>
      </c>
      <c r="C106" s="3">
        <f t="shared" si="4"/>
        <v>-0.38382658464280822</v>
      </c>
    </row>
    <row r="107" spans="1:3">
      <c r="A107">
        <v>1106</v>
      </c>
      <c r="B107" s="3">
        <f t="shared" si="3"/>
        <v>-1.4260249554367201E-2</v>
      </c>
      <c r="C107" s="3">
        <f t="shared" si="4"/>
        <v>-0.17839718684072611</v>
      </c>
    </row>
    <row r="108" spans="1:3">
      <c r="A108">
        <v>1122</v>
      </c>
      <c r="B108" s="3">
        <f t="shared" si="3"/>
        <v>-4.2662116040955635E-2</v>
      </c>
      <c r="C108" s="3">
        <f t="shared" si="4"/>
        <v>-0.40700021016442645</v>
      </c>
    </row>
    <row r="109" spans="1:3">
      <c r="A109">
        <v>1172</v>
      </c>
      <c r="B109" s="3">
        <f t="shared" si="3"/>
        <v>0.10357815442561205</v>
      </c>
      <c r="C109" s="3">
        <f t="shared" si="4"/>
        <v>0.77006919040188349</v>
      </c>
    </row>
    <row r="110" spans="1:3">
      <c r="A110">
        <v>1062</v>
      </c>
      <c r="B110" s="3">
        <f t="shared" si="3"/>
        <v>7.2727272727272724E-2</v>
      </c>
      <c r="C110" s="3">
        <f t="shared" si="4"/>
        <v>0.52175435405926229</v>
      </c>
    </row>
    <row r="111" spans="1:3">
      <c r="A111">
        <v>990</v>
      </c>
      <c r="B111" s="3">
        <f t="shared" si="3"/>
        <v>-0.23552123552123552</v>
      </c>
      <c r="C111" s="3">
        <f t="shared" si="4"/>
        <v>-1.9592988173548196</v>
      </c>
    </row>
    <row r="112" spans="1:3">
      <c r="A112">
        <v>1295</v>
      </c>
      <c r="B112" s="3">
        <f t="shared" si="3"/>
        <v>4.7734627831715212E-2</v>
      </c>
      <c r="C112" s="3">
        <f t="shared" si="4"/>
        <v>0.32059172319209733</v>
      </c>
    </row>
    <row r="113" spans="1:3">
      <c r="A113">
        <v>1236</v>
      </c>
      <c r="B113" s="3">
        <f t="shared" si="3"/>
        <v>0.24471299093655588</v>
      </c>
      <c r="C113" s="3">
        <f t="shared" si="4"/>
        <v>1.906045600189358</v>
      </c>
    </row>
    <row r="114" spans="1:3">
      <c r="A114">
        <v>993</v>
      </c>
      <c r="B114" s="3">
        <f t="shared" si="3"/>
        <v>-0.11339285714285714</v>
      </c>
      <c r="C114" s="3">
        <f t="shared" si="4"/>
        <v>-0.97630297994738557</v>
      </c>
    </row>
    <row r="115" spans="1:3">
      <c r="A115">
        <v>1120</v>
      </c>
      <c r="B115" s="3">
        <f t="shared" si="3"/>
        <v>-7.9716563330380873E-3</v>
      </c>
      <c r="C115" s="3">
        <f t="shared" si="4"/>
        <v>-0.12778109710142663</v>
      </c>
    </row>
    <row r="116" spans="1:3">
      <c r="A116">
        <v>1129</v>
      </c>
      <c r="B116" s="3">
        <f t="shared" si="3"/>
        <v>-4.8060708263069137E-2</v>
      </c>
      <c r="C116" s="3">
        <f t="shared" si="4"/>
        <v>-0.4504527946714949</v>
      </c>
    </row>
    <row r="117" spans="1:3">
      <c r="A117">
        <v>1186</v>
      </c>
      <c r="B117" s="3">
        <f t="shared" si="3"/>
        <v>-1.1666666666666667E-2</v>
      </c>
      <c r="C117" s="3">
        <f t="shared" si="4"/>
        <v>-0.157521766922499</v>
      </c>
    </row>
    <row r="118" spans="1:3">
      <c r="A118">
        <v>1200</v>
      </c>
      <c r="B118" s="3">
        <f t="shared" si="3"/>
        <v>-2.0408163265306121E-2</v>
      </c>
      <c r="C118" s="3">
        <f t="shared" si="4"/>
        <v>-0.22788096503247002</v>
      </c>
    </row>
    <row r="119" spans="1:3">
      <c r="A119">
        <v>1225</v>
      </c>
      <c r="B119" s="3">
        <f t="shared" si="3"/>
        <v>4.8801369863013699E-2</v>
      </c>
      <c r="C119" s="3">
        <f t="shared" si="4"/>
        <v>0.32917779458907581</v>
      </c>
    </row>
    <row r="120" spans="1:3">
      <c r="A120">
        <v>1168</v>
      </c>
      <c r="B120" s="3">
        <f t="shared" si="3"/>
        <v>0.16683316683316685</v>
      </c>
      <c r="C120" s="3">
        <f t="shared" si="4"/>
        <v>1.279200767496419</v>
      </c>
    </row>
    <row r="121" spans="1:3">
      <c r="A121">
        <v>1001</v>
      </c>
      <c r="B121" s="3">
        <f t="shared" si="3"/>
        <v>-7.9963235294117641E-2</v>
      </c>
      <c r="C121" s="3">
        <f t="shared" si="4"/>
        <v>-0.70723219099770374</v>
      </c>
    </row>
    <row r="122" spans="1:3">
      <c r="A122">
        <v>1088</v>
      </c>
      <c r="B122" s="3">
        <f t="shared" si="3"/>
        <v>0.10233029381965553</v>
      </c>
      <c r="C122" s="3">
        <f t="shared" si="4"/>
        <v>0.76002531855483746</v>
      </c>
    </row>
    <row r="123" spans="1:3">
      <c r="A123">
        <v>987</v>
      </c>
      <c r="B123" s="3">
        <f t="shared" si="3"/>
        <v>-0.12188612099644128</v>
      </c>
      <c r="C123" s="3">
        <f t="shared" si="4"/>
        <v>-1.0446641841566959</v>
      </c>
    </row>
    <row r="124" spans="1:3">
      <c r="A124">
        <v>1124</v>
      </c>
      <c r="B124" s="3">
        <f t="shared" si="3"/>
        <v>-4.4217687074829932E-2</v>
      </c>
      <c r="C124" s="3">
        <f t="shared" si="4"/>
        <v>-0.41952080424250787</v>
      </c>
    </row>
    <row r="125" spans="1:3">
      <c r="A125">
        <v>1176</v>
      </c>
      <c r="B125" s="3">
        <f t="shared" si="3"/>
        <v>-6.7567567567567571E-3</v>
      </c>
      <c r="C125" s="3">
        <f t="shared" si="4"/>
        <v>-0.11800252440432094</v>
      </c>
    </row>
    <row r="126" spans="1:3">
      <c r="A126">
        <v>1184</v>
      </c>
      <c r="B126" s="3">
        <f t="shared" si="3"/>
        <v>4.5936395759717315E-2</v>
      </c>
      <c r="C126" s="3">
        <f t="shared" si="4"/>
        <v>0.30611798117621686</v>
      </c>
    </row>
    <row r="127" spans="1:3">
      <c r="A127">
        <v>1132</v>
      </c>
      <c r="B127" s="3">
        <f t="shared" si="3"/>
        <v>0.16102564102564101</v>
      </c>
      <c r="C127" s="3">
        <f t="shared" si="4"/>
        <v>1.2324567283939982</v>
      </c>
    </row>
    <row r="128" spans="1:3">
      <c r="A128">
        <v>975</v>
      </c>
      <c r="B128" s="3">
        <f t="shared" si="3"/>
        <v>-6.7877629063097508E-2</v>
      </c>
      <c r="C128" s="3">
        <f t="shared" si="4"/>
        <v>-0.60995667833322553</v>
      </c>
    </row>
    <row r="129" spans="1:3">
      <c r="A129">
        <v>1046</v>
      </c>
      <c r="B129" s="3">
        <f t="shared" si="3"/>
        <v>-0.13767518549051938</v>
      </c>
      <c r="C129" s="3">
        <f t="shared" si="4"/>
        <v>-1.1717483629554215</v>
      </c>
    </row>
    <row r="130" spans="1:3">
      <c r="A130">
        <v>1213</v>
      </c>
      <c r="B130" s="3">
        <f t="shared" si="3"/>
        <v>0.19507389162561575</v>
      </c>
      <c r="C130" s="3">
        <f t="shared" si="4"/>
        <v>1.5065067817492119</v>
      </c>
    </row>
    <row r="131" spans="1:3">
      <c r="A131">
        <v>1015</v>
      </c>
      <c r="B131" s="3">
        <f t="shared" si="3"/>
        <v>4.2094455852156057E-2</v>
      </c>
      <c r="C131" s="3">
        <f t="shared" si="4"/>
        <v>0.27519469383835088</v>
      </c>
    </row>
    <row r="132" spans="1:3">
      <c r="A132">
        <v>974</v>
      </c>
      <c r="B132" s="3">
        <f t="shared" si="3"/>
        <v>0.11187214611872145</v>
      </c>
      <c r="C132" s="3">
        <f t="shared" si="4"/>
        <v>0.8368264782499123</v>
      </c>
    </row>
    <row r="133" spans="1:3">
      <c r="A133">
        <v>876</v>
      </c>
      <c r="B133" s="3">
        <f t="shared" ref="B133:B158" si="5">(A133-A134)/A134</f>
        <v>2.9377203290246769E-2</v>
      </c>
      <c r="C133" s="3">
        <f t="shared" si="4"/>
        <v>0.17283513991972588</v>
      </c>
    </row>
    <row r="134" spans="1:3">
      <c r="A134">
        <v>851</v>
      </c>
      <c r="B134" s="3">
        <f t="shared" si="5"/>
        <v>-0.24220837043633126</v>
      </c>
      <c r="C134" s="3">
        <f t="shared" ref="C134:C158" si="6">(B134-$F$4)/$F$5</f>
        <v>-2.0131227186708198</v>
      </c>
    </row>
    <row r="135" spans="1:3">
      <c r="A135">
        <v>1123</v>
      </c>
      <c r="B135" s="3">
        <f t="shared" si="5"/>
        <v>2.5570776255707764E-2</v>
      </c>
      <c r="C135" s="3">
        <f t="shared" si="6"/>
        <v>0.14219769119544645</v>
      </c>
    </row>
    <row r="136" spans="1:3">
      <c r="A136">
        <v>1095</v>
      </c>
      <c r="B136" s="3">
        <f t="shared" si="5"/>
        <v>2.6241799437675725E-2</v>
      </c>
      <c r="C136" s="3">
        <f t="shared" si="6"/>
        <v>0.14759867173278549</v>
      </c>
    </row>
    <row r="137" spans="1:3">
      <c r="A137">
        <v>1067</v>
      </c>
      <c r="B137" s="3">
        <f t="shared" si="5"/>
        <v>0.11610878661087866</v>
      </c>
      <c r="C137" s="3">
        <f t="shared" si="6"/>
        <v>0.87092666056363743</v>
      </c>
    </row>
    <row r="138" spans="1:3">
      <c r="A138">
        <v>956</v>
      </c>
      <c r="B138" s="3">
        <f t="shared" si="5"/>
        <v>-4.590818363273453E-2</v>
      </c>
      <c r="C138" s="3">
        <f t="shared" si="6"/>
        <v>-0.43312739676127016</v>
      </c>
    </row>
    <row r="139" spans="1:3">
      <c r="A139">
        <v>1002</v>
      </c>
      <c r="B139" s="3">
        <f t="shared" si="5"/>
        <v>-0.15012722646310434</v>
      </c>
      <c r="C139" s="3">
        <f t="shared" si="6"/>
        <v>-1.2719732624079869</v>
      </c>
    </row>
    <row r="140" spans="1:3">
      <c r="A140">
        <v>1179</v>
      </c>
      <c r="B140" s="3">
        <f t="shared" si="5"/>
        <v>0.12822966507177033</v>
      </c>
      <c r="C140" s="3">
        <f t="shared" si="6"/>
        <v>0.96848607493548444</v>
      </c>
    </row>
    <row r="141" spans="1:3">
      <c r="A141">
        <v>1045</v>
      </c>
      <c r="B141" s="3">
        <f t="shared" si="5"/>
        <v>0.1</v>
      </c>
      <c r="C141" s="3">
        <f t="shared" si="6"/>
        <v>0.74126907897257843</v>
      </c>
    </row>
    <row r="142" spans="1:3">
      <c r="A142">
        <v>950</v>
      </c>
      <c r="B142" s="3">
        <f t="shared" si="5"/>
        <v>-5.9405940594059403E-2</v>
      </c>
      <c r="C142" s="3">
        <f t="shared" si="6"/>
        <v>-0.54176913165937779</v>
      </c>
    </row>
    <row r="143" spans="1:3">
      <c r="A143">
        <v>1010</v>
      </c>
      <c r="B143" s="3">
        <f t="shared" si="5"/>
        <v>0.26408010012515643</v>
      </c>
      <c r="C143" s="3">
        <f t="shared" si="6"/>
        <v>2.0619290072057574</v>
      </c>
    </row>
    <row r="144" spans="1:3">
      <c r="A144">
        <v>799</v>
      </c>
      <c r="B144" s="3">
        <f t="shared" si="5"/>
        <v>-7.3085846867749424E-2</v>
      </c>
      <c r="C144" s="3">
        <f t="shared" si="6"/>
        <v>-0.65187696328470823</v>
      </c>
    </row>
    <row r="145" spans="1:3">
      <c r="A145">
        <v>862</v>
      </c>
      <c r="B145" s="3">
        <f t="shared" si="5"/>
        <v>-0.15490196078431373</v>
      </c>
      <c r="C145" s="3">
        <f t="shared" si="6"/>
        <v>-1.3104044937466499</v>
      </c>
    </row>
    <row r="146" spans="1:3">
      <c r="A146">
        <v>1020</v>
      </c>
      <c r="B146" s="3">
        <f t="shared" si="5"/>
        <v>-9.8143236074270557E-2</v>
      </c>
      <c r="C146" s="3">
        <f t="shared" si="6"/>
        <v>-0.85356071290427216</v>
      </c>
    </row>
    <row r="147" spans="1:3">
      <c r="A147">
        <v>1131</v>
      </c>
      <c r="B147" s="3">
        <f t="shared" si="5"/>
        <v>-3.0848329048843187E-2</v>
      </c>
      <c r="C147" s="3">
        <f t="shared" si="6"/>
        <v>-0.31191253609996367</v>
      </c>
    </row>
    <row r="148" spans="1:3">
      <c r="A148">
        <v>1167</v>
      </c>
      <c r="B148" s="3">
        <f t="shared" si="5"/>
        <v>4.1034790365744873E-2</v>
      </c>
      <c r="C148" s="3">
        <f t="shared" si="6"/>
        <v>0.26666558065419571</v>
      </c>
    </row>
    <row r="149" spans="1:3">
      <c r="A149">
        <v>1121</v>
      </c>
      <c r="B149" s="3">
        <f t="shared" si="5"/>
        <v>0.14856557377049182</v>
      </c>
      <c r="C149" s="3">
        <f t="shared" si="6"/>
        <v>1.1321672264104301</v>
      </c>
    </row>
    <row r="150" spans="1:3">
      <c r="A150">
        <v>976</v>
      </c>
      <c r="B150" s="3">
        <f t="shared" si="5"/>
        <v>-0.19802793755135578</v>
      </c>
      <c r="C150" s="3">
        <f t="shared" si="6"/>
        <v>-1.6575200143899442</v>
      </c>
    </row>
    <row r="151" spans="1:3">
      <c r="A151">
        <v>1217</v>
      </c>
      <c r="B151" s="3">
        <f t="shared" si="5"/>
        <v>5.1858254105445117E-2</v>
      </c>
      <c r="C151" s="3">
        <f t="shared" si="6"/>
        <v>0.35378226838661253</v>
      </c>
    </row>
    <row r="152" spans="1:3">
      <c r="A152">
        <v>1157</v>
      </c>
      <c r="B152" s="3">
        <f t="shared" si="5"/>
        <v>3.469210754553339E-3</v>
      </c>
      <c r="C152" s="3">
        <f t="shared" si="6"/>
        <v>-3.5695008079670368E-2</v>
      </c>
    </row>
    <row r="153" spans="1:3">
      <c r="A153">
        <v>1153</v>
      </c>
      <c r="B153" s="3">
        <f t="shared" si="5"/>
        <v>-6.3363119415109664E-2</v>
      </c>
      <c r="C153" s="3">
        <f t="shared" si="6"/>
        <v>-0.57361996240501822</v>
      </c>
    </row>
    <row r="154" spans="1:3">
      <c r="A154">
        <v>1231</v>
      </c>
      <c r="B154" s="3">
        <f t="shared" si="5"/>
        <v>0.15586854460093896</v>
      </c>
      <c r="C154" s="3">
        <f t="shared" si="6"/>
        <v>1.1909479129499347</v>
      </c>
    </row>
    <row r="155" spans="1:3">
      <c r="A155">
        <v>1065</v>
      </c>
      <c r="B155" s="3">
        <f t="shared" si="5"/>
        <v>-5.7522123893805309E-2</v>
      </c>
      <c r="C155" s="3">
        <f t="shared" si="6"/>
        <v>-0.52660652981878686</v>
      </c>
    </row>
    <row r="156" spans="1:3">
      <c r="A156">
        <v>1130</v>
      </c>
      <c r="B156" s="3">
        <f t="shared" si="5"/>
        <v>-0.11787665886026542</v>
      </c>
      <c r="C156" s="3">
        <f t="shared" si="6"/>
        <v>-1.0123925316346858</v>
      </c>
    </row>
    <row r="157" spans="1:3">
      <c r="A157">
        <v>1281</v>
      </c>
      <c r="B157" s="3">
        <f t="shared" si="5"/>
        <v>0.32746113989637304</v>
      </c>
      <c r="C157" s="3">
        <f t="shared" si="6"/>
        <v>2.5720749625760382</v>
      </c>
    </row>
    <row r="158" spans="1:3">
      <c r="A158">
        <v>965</v>
      </c>
      <c r="B158" s="3">
        <f t="shared" si="5"/>
        <v>-7.0327552986512526E-2</v>
      </c>
      <c r="C158" s="3">
        <f t="shared" si="6"/>
        <v>-0.62967580545714885</v>
      </c>
    </row>
    <row r="159" spans="1:3">
      <c r="A159">
        <v>1038</v>
      </c>
    </row>
  </sheetData>
  <phoneticPr fontId="2" type="noConversion"/>
  <conditionalFormatting sqref="D4:D158">
    <cfRule type="cellIs" priority="7" stopIfTrue="1" operator="between">
      <formula>-1</formula>
      <formula>1</formula>
    </cfRule>
    <cfRule type="cellIs" dxfId="10" priority="8" stopIfTrue="1" operator="between">
      <formula>-2</formula>
      <formula>2</formula>
    </cfRule>
    <cfRule type="cellIs" dxfId="9" priority="9" stopIfTrue="1" operator="between">
      <formula>-3</formula>
      <formula>3</formula>
    </cfRule>
  </conditionalFormatting>
  <conditionalFormatting sqref="C4:C158">
    <cfRule type="cellIs" dxfId="4" priority="6" operator="greaterThan">
      <formula>1</formula>
    </cfRule>
    <cfRule type="cellIs" dxfId="5" priority="5" operator="lessThan">
      <formula>-1</formula>
    </cfRule>
    <cfRule type="cellIs" dxfId="6" priority="4" operator="greaterThan">
      <formula>2</formula>
    </cfRule>
    <cfRule type="cellIs" dxfId="7" priority="3" operator="lessThan">
      <formula>-2</formula>
    </cfRule>
    <cfRule type="cellIs" dxfId="8" priority="2" operator="greaterThan">
      <formula>3</formula>
    </cfRule>
    <cfRule type="cellIs" dxfId="3" priority="1" operator="lessThan">
      <formula>-3</formula>
    </cfRule>
  </conditionalFormatting>
  <pageMargins left="0.75" right="0.75" top="1" bottom="1" header="0.5" footer="0.5"/>
  <pageSetup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59"/>
  <sheetViews>
    <sheetView topLeftCell="C1" zoomScale="148" zoomScaleNormal="148" workbookViewId="0">
      <selection activeCell="L7" sqref="L7"/>
    </sheetView>
  </sheetViews>
  <sheetFormatPr defaultRowHeight="12.75"/>
  <cols>
    <col min="5" max="5" width="11.42578125" customWidth="1"/>
    <col min="7" max="7" width="5.28515625" customWidth="1"/>
    <col min="8" max="8" width="9.140625" hidden="1" customWidth="1"/>
    <col min="11" max="11" width="15" customWidth="1"/>
  </cols>
  <sheetData>
    <row r="1" spans="1:12" ht="15">
      <c r="A1" s="2" t="s">
        <v>1</v>
      </c>
    </row>
    <row r="3" spans="1:12">
      <c r="A3" t="s">
        <v>0</v>
      </c>
      <c r="B3" t="s">
        <v>2</v>
      </c>
      <c r="F3" s="4"/>
    </row>
    <row r="4" spans="1:12">
      <c r="A4">
        <v>1092</v>
      </c>
      <c r="B4" s="3">
        <f>(A4-A5)/A5</f>
        <v>0.10191725529767912</v>
      </c>
      <c r="C4" s="3"/>
      <c r="E4" t="s">
        <v>3</v>
      </c>
      <c r="F4" s="1">
        <v>17</v>
      </c>
      <c r="G4" s="1"/>
      <c r="I4" t="s">
        <v>13</v>
      </c>
      <c r="J4" s="6">
        <f>F4+F5</f>
        <v>29</v>
      </c>
      <c r="K4" t="s">
        <v>14</v>
      </c>
      <c r="L4" s="5">
        <f>1-NORMDIST(J4,F4,F5,TRUE)</f>
        <v>0.15865525393145707</v>
      </c>
    </row>
    <row r="5" spans="1:12">
      <c r="A5">
        <v>991</v>
      </c>
      <c r="B5" s="3">
        <f t="shared" ref="B5:B68" si="0">(A5-A6)/A6</f>
        <v>7.1138211382113818E-3</v>
      </c>
      <c r="C5" s="3"/>
      <c r="E5" t="s">
        <v>4</v>
      </c>
      <c r="F5">
        <v>12</v>
      </c>
      <c r="G5" s="1"/>
      <c r="I5" t="s">
        <v>15</v>
      </c>
      <c r="J5" s="1">
        <f>F4-F5</f>
        <v>5</v>
      </c>
      <c r="K5" t="s">
        <v>16</v>
      </c>
      <c r="L5">
        <f>NORMDIST(J5,F4,F5,TRUE)</f>
        <v>0.15865525393145707</v>
      </c>
    </row>
    <row r="6" spans="1:12">
      <c r="A6">
        <v>984</v>
      </c>
      <c r="B6" s="3">
        <f t="shared" si="0"/>
        <v>-9.3922651933701654E-2</v>
      </c>
      <c r="C6" s="3"/>
    </row>
    <row r="7" spans="1:12">
      <c r="A7">
        <v>1086</v>
      </c>
      <c r="B7" s="3">
        <f t="shared" si="0"/>
        <v>5.4368932038834951E-2</v>
      </c>
      <c r="C7" s="3"/>
      <c r="E7" t="s">
        <v>5</v>
      </c>
      <c r="F7">
        <f>1-NORMDIST(0.102,F4,F5,TRUE)</f>
        <v>0.92045913796436607</v>
      </c>
      <c r="K7" t="s">
        <v>17</v>
      </c>
      <c r="L7" s="5">
        <f>1-(L4+L5)</f>
        <v>0.68268949213708585</v>
      </c>
    </row>
    <row r="8" spans="1:12">
      <c r="A8">
        <v>1030</v>
      </c>
      <c r="B8" s="3">
        <f t="shared" si="0"/>
        <v>-1.4354066985645933E-2</v>
      </c>
      <c r="C8" s="3"/>
    </row>
    <row r="9" spans="1:12">
      <c r="A9">
        <v>1045</v>
      </c>
      <c r="B9" s="3">
        <f t="shared" si="0"/>
        <v>5.0251256281407038E-2</v>
      </c>
      <c r="C9" s="3"/>
      <c r="F9" s="1"/>
      <c r="I9" t="s">
        <v>18</v>
      </c>
      <c r="J9">
        <f>F4+2*F5</f>
        <v>41</v>
      </c>
      <c r="K9" t="s">
        <v>19</v>
      </c>
      <c r="L9">
        <f>1-NORMDIST(J9,F4,F5,TRUE)</f>
        <v>2.275013194817932E-2</v>
      </c>
    </row>
    <row r="10" spans="1:12">
      <c r="A10">
        <v>995</v>
      </c>
      <c r="B10" s="3">
        <f t="shared" si="0"/>
        <v>2.014098690835851E-3</v>
      </c>
      <c r="C10" s="3"/>
      <c r="E10" t="s">
        <v>6</v>
      </c>
      <c r="F10" s="1">
        <f>MIN(B4:B158)</f>
        <v>-0.31992687385740404</v>
      </c>
      <c r="I10" t="s">
        <v>20</v>
      </c>
      <c r="J10">
        <f>F4-2*F5</f>
        <v>-7</v>
      </c>
      <c r="K10" t="s">
        <v>21</v>
      </c>
      <c r="L10">
        <f>NORMDIST(J10,F4,F5,TRUE)</f>
        <v>2.275013194817932E-2</v>
      </c>
    </row>
    <row r="11" spans="1:12">
      <c r="A11">
        <v>993</v>
      </c>
      <c r="B11" s="3">
        <f t="shared" si="0"/>
        <v>-2.0710059171597635E-2</v>
      </c>
      <c r="C11" s="3"/>
      <c r="E11" t="s">
        <v>7</v>
      </c>
      <c r="F11" s="1">
        <f>MAX(B4:B158)</f>
        <v>0.43951612903225806</v>
      </c>
    </row>
    <row r="12" spans="1:12">
      <c r="A12">
        <v>1014</v>
      </c>
      <c r="B12" s="3">
        <f t="shared" si="0"/>
        <v>-7.8277886497064575E-3</v>
      </c>
      <c r="C12" s="3"/>
      <c r="E12" t="s">
        <v>8</v>
      </c>
      <c r="F12" s="1">
        <f>F11-F10</f>
        <v>0.75944300288966216</v>
      </c>
      <c r="K12" t="s">
        <v>22</v>
      </c>
      <c r="L12">
        <f>1-(L9+L10)</f>
        <v>0.95449973610364136</v>
      </c>
    </row>
    <row r="13" spans="1:12">
      <c r="A13">
        <v>1022</v>
      </c>
      <c r="B13" s="3">
        <f t="shared" si="0"/>
        <v>-9.6899224806201549E-3</v>
      </c>
      <c r="C13" s="3"/>
    </row>
    <row r="14" spans="1:12">
      <c r="A14">
        <v>1032</v>
      </c>
      <c r="B14" s="3">
        <f t="shared" si="0"/>
        <v>-4.9723756906077346E-2</v>
      </c>
      <c r="C14" s="3"/>
      <c r="E14" t="s">
        <v>9</v>
      </c>
      <c r="F14">
        <v>7</v>
      </c>
    </row>
    <row r="15" spans="1:12">
      <c r="A15">
        <v>1086</v>
      </c>
      <c r="B15" s="3">
        <f t="shared" si="0"/>
        <v>-6.9408740359897178E-2</v>
      </c>
      <c r="C15" s="3"/>
      <c r="E15" t="s">
        <v>10</v>
      </c>
      <c r="F15">
        <f>F12/F14</f>
        <v>0.10849185755566602</v>
      </c>
    </row>
    <row r="16" spans="1:12">
      <c r="A16">
        <v>1167</v>
      </c>
      <c r="B16" s="3">
        <f t="shared" si="0"/>
        <v>9.4746716697936204E-2</v>
      </c>
      <c r="C16" s="3"/>
      <c r="E16" s="1"/>
    </row>
    <row r="17" spans="1:6">
      <c r="A17">
        <v>1066</v>
      </c>
      <c r="B17" s="3">
        <f t="shared" si="0"/>
        <v>-9.4307561597281223E-2</v>
      </c>
      <c r="C17" s="3"/>
      <c r="E17" s="1" t="s">
        <v>11</v>
      </c>
      <c r="F17" t="s">
        <v>12</v>
      </c>
    </row>
    <row r="18" spans="1:6">
      <c r="A18">
        <v>1177</v>
      </c>
      <c r="B18" s="3">
        <f t="shared" si="0"/>
        <v>2.4369016536118365E-2</v>
      </c>
      <c r="C18" s="3"/>
      <c r="E18" s="1">
        <f>F10+F15</f>
        <v>-0.211435016301738</v>
      </c>
      <c r="F18">
        <f t="array" ref="F18:F24">FREQUENCY(B4:B158,E18:E24)</f>
        <v>6</v>
      </c>
    </row>
    <row r="19" spans="1:6">
      <c r="A19">
        <v>1149</v>
      </c>
      <c r="B19" s="3">
        <f t="shared" si="0"/>
        <v>0.13762376237623763</v>
      </c>
      <c r="C19" s="3"/>
      <c r="E19" s="1">
        <f>E18+$C$15</f>
        <v>-0.211435016301738</v>
      </c>
      <c r="F19">
        <v>0</v>
      </c>
    </row>
    <row r="20" spans="1:6">
      <c r="A20">
        <v>1010</v>
      </c>
      <c r="B20" s="3">
        <f t="shared" si="0"/>
        <v>-9.0909090909090912E-2</v>
      </c>
      <c r="C20" s="3"/>
      <c r="E20" s="1">
        <f t="shared" ref="E20:E23" si="1">E19+$C$15</f>
        <v>-0.211435016301738</v>
      </c>
      <c r="F20">
        <v>0</v>
      </c>
    </row>
    <row r="21" spans="1:6">
      <c r="A21">
        <v>1111</v>
      </c>
      <c r="B21" s="3">
        <f t="shared" si="0"/>
        <v>-7.3394495412844041E-2</v>
      </c>
      <c r="C21" s="3"/>
      <c r="E21" s="1">
        <f t="shared" si="1"/>
        <v>-0.211435016301738</v>
      </c>
      <c r="F21">
        <v>0</v>
      </c>
    </row>
    <row r="22" spans="1:6">
      <c r="A22">
        <v>1199</v>
      </c>
      <c r="B22" s="3">
        <f t="shared" si="0"/>
        <v>8.4086799276672688E-2</v>
      </c>
      <c r="C22" s="3"/>
      <c r="E22" s="1">
        <f t="shared" si="1"/>
        <v>-0.211435016301738</v>
      </c>
      <c r="F22">
        <v>0</v>
      </c>
    </row>
    <row r="23" spans="1:6">
      <c r="A23">
        <v>1106</v>
      </c>
      <c r="B23" s="3">
        <f t="shared" si="0"/>
        <v>8.7512291052114055E-2</v>
      </c>
      <c r="C23" s="3"/>
      <c r="E23" s="1">
        <f t="shared" si="1"/>
        <v>-0.211435016301738</v>
      </c>
      <c r="F23">
        <v>0</v>
      </c>
    </row>
    <row r="24" spans="1:6">
      <c r="A24">
        <v>1017</v>
      </c>
      <c r="B24" s="3">
        <f t="shared" si="0"/>
        <v>1.1940298507462687E-2</v>
      </c>
      <c r="C24" s="3"/>
      <c r="E24" s="1">
        <f>F11</f>
        <v>0.43951612903225806</v>
      </c>
      <c r="F24">
        <v>149</v>
      </c>
    </row>
    <row r="25" spans="1:6">
      <c r="A25">
        <v>1005</v>
      </c>
      <c r="B25" s="3">
        <f t="shared" si="0"/>
        <v>1.2084592145015106E-2</v>
      </c>
      <c r="C25" s="3"/>
      <c r="E25" s="1"/>
    </row>
    <row r="26" spans="1:6">
      <c r="A26">
        <v>993</v>
      </c>
      <c r="B26" s="3">
        <f t="shared" si="0"/>
        <v>-8.2255083179297597E-2</v>
      </c>
      <c r="C26" s="3"/>
    </row>
    <row r="27" spans="1:6">
      <c r="A27">
        <v>1082</v>
      </c>
      <c r="B27" s="3">
        <f t="shared" si="0"/>
        <v>0.15474919957310565</v>
      </c>
      <c r="C27" s="3"/>
      <c r="E27" s="1"/>
    </row>
    <row r="28" spans="1:6">
      <c r="A28">
        <v>937</v>
      </c>
      <c r="B28" s="3">
        <f t="shared" si="0"/>
        <v>-0.29495861550037622</v>
      </c>
      <c r="C28" s="3"/>
      <c r="E28" s="1"/>
    </row>
    <row r="29" spans="1:6">
      <c r="A29">
        <v>1329</v>
      </c>
      <c r="B29" s="3">
        <f t="shared" si="0"/>
        <v>0.21480804387568556</v>
      </c>
      <c r="C29" s="3"/>
    </row>
    <row r="30" spans="1:6">
      <c r="A30">
        <v>1094</v>
      </c>
      <c r="B30" s="3">
        <f t="shared" si="0"/>
        <v>1.2025901942645698E-2</v>
      </c>
      <c r="C30" s="3"/>
    </row>
    <row r="31" spans="1:6">
      <c r="A31">
        <v>1081</v>
      </c>
      <c r="B31" s="3">
        <f t="shared" si="0"/>
        <v>-0.14545454545454545</v>
      </c>
      <c r="C31" s="3"/>
    </row>
    <row r="32" spans="1:6">
      <c r="A32">
        <v>1265</v>
      </c>
      <c r="B32" s="3">
        <f t="shared" si="0"/>
        <v>1.5248796147672551E-2</v>
      </c>
      <c r="C32" s="3"/>
    </row>
    <row r="33" spans="1:3">
      <c r="A33">
        <v>1246</v>
      </c>
      <c r="B33" s="3">
        <f t="shared" si="0"/>
        <v>5.5038103302286201E-2</v>
      </c>
      <c r="C33" s="3"/>
    </row>
    <row r="34" spans="1:3">
      <c r="A34">
        <v>1181</v>
      </c>
      <c r="B34" s="3">
        <f t="shared" si="0"/>
        <v>-9.0138674884437595E-2</v>
      </c>
      <c r="C34" s="3"/>
    </row>
    <row r="35" spans="1:3">
      <c r="A35">
        <v>1298</v>
      </c>
      <c r="B35" s="3">
        <f t="shared" si="0"/>
        <v>0.34090909090909088</v>
      </c>
      <c r="C35" s="3"/>
    </row>
    <row r="36" spans="1:3">
      <c r="A36">
        <v>968</v>
      </c>
      <c r="B36" s="3">
        <f t="shared" si="0"/>
        <v>-5.3763440860215055E-2</v>
      </c>
      <c r="C36" s="3"/>
    </row>
    <row r="37" spans="1:3">
      <c r="A37">
        <v>1023</v>
      </c>
      <c r="B37" s="3">
        <f t="shared" si="0"/>
        <v>-5.7142857142857141E-2</v>
      </c>
      <c r="C37" s="3"/>
    </row>
    <row r="38" spans="1:3">
      <c r="A38">
        <v>1085</v>
      </c>
      <c r="B38" s="3">
        <f t="shared" si="0"/>
        <v>1.3071895424836602E-2</v>
      </c>
      <c r="C38" s="3"/>
    </row>
    <row r="39" spans="1:3">
      <c r="A39">
        <v>1071</v>
      </c>
      <c r="B39" s="3">
        <f t="shared" si="0"/>
        <v>0.43951612903225806</v>
      </c>
      <c r="C39" s="3"/>
    </row>
    <row r="40" spans="1:3">
      <c r="A40">
        <v>744</v>
      </c>
      <c r="B40" s="3">
        <f t="shared" si="0"/>
        <v>-0.31992687385740404</v>
      </c>
      <c r="C40" s="3"/>
    </row>
    <row r="41" spans="1:3">
      <c r="A41">
        <v>1094</v>
      </c>
      <c r="B41" s="3">
        <f t="shared" si="0"/>
        <v>-2.3214285714285715E-2</v>
      </c>
      <c r="C41" s="3"/>
    </row>
    <row r="42" spans="1:3">
      <c r="A42">
        <v>1120</v>
      </c>
      <c r="B42" s="3">
        <f t="shared" si="0"/>
        <v>-2.6933101650738488E-2</v>
      </c>
      <c r="C42" s="3"/>
    </row>
    <row r="43" spans="1:3">
      <c r="A43">
        <v>1151</v>
      </c>
      <c r="B43" s="3">
        <f t="shared" si="0"/>
        <v>4.6363636363636364E-2</v>
      </c>
      <c r="C43" s="3"/>
    </row>
    <row r="44" spans="1:3">
      <c r="A44">
        <v>1100</v>
      </c>
      <c r="B44" s="3">
        <f t="shared" si="0"/>
        <v>-8.7893864013267001E-2</v>
      </c>
      <c r="C44" s="3"/>
    </row>
    <row r="45" spans="1:3">
      <c r="A45">
        <v>1206</v>
      </c>
      <c r="B45" s="3">
        <f t="shared" si="0"/>
        <v>0.14857142857142858</v>
      </c>
      <c r="C45" s="3"/>
    </row>
    <row r="46" spans="1:3">
      <c r="A46">
        <v>1050</v>
      </c>
      <c r="B46" s="3">
        <f t="shared" si="0"/>
        <v>-2.7777777777777776E-2</v>
      </c>
      <c r="C46" s="3"/>
    </row>
    <row r="47" spans="1:3">
      <c r="A47">
        <v>1080</v>
      </c>
      <c r="B47" s="3">
        <f t="shared" si="0"/>
        <v>8.9808274470232083E-2</v>
      </c>
      <c r="C47" s="3"/>
    </row>
    <row r="48" spans="1:3">
      <c r="A48">
        <v>991</v>
      </c>
      <c r="B48" s="3">
        <f t="shared" si="0"/>
        <v>-0.23415765069551778</v>
      </c>
      <c r="C48" s="3"/>
    </row>
    <row r="49" spans="1:3">
      <c r="A49">
        <v>1294</v>
      </c>
      <c r="B49" s="3">
        <f t="shared" si="0"/>
        <v>0.16892502258355918</v>
      </c>
      <c r="C49" s="3"/>
    </row>
    <row r="50" spans="1:3">
      <c r="A50">
        <v>1107</v>
      </c>
      <c r="B50" s="3">
        <f t="shared" si="0"/>
        <v>0.18143009605122731</v>
      </c>
      <c r="C50" s="3"/>
    </row>
    <row r="51" spans="1:3">
      <c r="A51">
        <v>937</v>
      </c>
      <c r="B51" s="3">
        <f t="shared" si="0"/>
        <v>-9.7302504816955682E-2</v>
      </c>
      <c r="C51" s="3"/>
    </row>
    <row r="52" spans="1:3">
      <c r="A52">
        <v>1038</v>
      </c>
      <c r="B52" s="3">
        <f t="shared" si="0"/>
        <v>-0.10748065348237318</v>
      </c>
      <c r="C52" s="3"/>
    </row>
    <row r="53" spans="1:3">
      <c r="A53">
        <v>1163</v>
      </c>
      <c r="B53" s="3">
        <f t="shared" si="0"/>
        <v>0.18794688457609807</v>
      </c>
      <c r="C53" s="3"/>
    </row>
    <row r="54" spans="1:3">
      <c r="A54">
        <v>979</v>
      </c>
      <c r="B54" s="3">
        <f t="shared" si="0"/>
        <v>-0.16181506849315069</v>
      </c>
      <c r="C54" s="3"/>
    </row>
    <row r="55" spans="1:3">
      <c r="A55">
        <v>1168</v>
      </c>
      <c r="B55" s="3">
        <f t="shared" si="0"/>
        <v>2.9074889867841409E-2</v>
      </c>
      <c r="C55" s="3"/>
    </row>
    <row r="56" spans="1:3">
      <c r="A56">
        <v>1135</v>
      </c>
      <c r="B56" s="3">
        <f t="shared" si="0"/>
        <v>-2.0707506471095771E-2</v>
      </c>
      <c r="C56" s="3"/>
    </row>
    <row r="57" spans="1:3">
      <c r="A57">
        <v>1159</v>
      </c>
      <c r="B57" s="3">
        <f t="shared" si="0"/>
        <v>9.5463137996219277E-2</v>
      </c>
      <c r="C57" s="3"/>
    </row>
    <row r="58" spans="1:3">
      <c r="A58">
        <v>1058</v>
      </c>
      <c r="B58" s="3">
        <f t="shared" si="0"/>
        <v>8.4016393442622947E-2</v>
      </c>
      <c r="C58" s="3"/>
    </row>
    <row r="59" spans="1:3">
      <c r="A59">
        <v>976</v>
      </c>
      <c r="B59" s="3">
        <f t="shared" si="0"/>
        <v>-0.15789473684210525</v>
      </c>
      <c r="C59" s="3"/>
    </row>
    <row r="60" spans="1:3">
      <c r="A60">
        <v>1159</v>
      </c>
      <c r="B60" s="3">
        <f t="shared" si="0"/>
        <v>0.10486177311725453</v>
      </c>
      <c r="C60" s="3"/>
    </row>
    <row r="61" spans="1:3">
      <c r="A61">
        <v>1049</v>
      </c>
      <c r="B61" s="3">
        <f t="shared" si="0"/>
        <v>3.7586547972304651E-2</v>
      </c>
      <c r="C61" s="3"/>
    </row>
    <row r="62" spans="1:3">
      <c r="A62">
        <v>1011</v>
      </c>
      <c r="B62" s="3">
        <f t="shared" si="0"/>
        <v>-5.3370786516853931E-2</v>
      </c>
      <c r="C62" s="3"/>
    </row>
    <row r="63" spans="1:3">
      <c r="A63">
        <v>1068</v>
      </c>
      <c r="B63" s="3">
        <f t="shared" si="0"/>
        <v>-5.3191489361702128E-2</v>
      </c>
      <c r="C63" s="3"/>
    </row>
    <row r="64" spans="1:3">
      <c r="A64">
        <v>1128</v>
      </c>
      <c r="B64" s="3">
        <f t="shared" si="0"/>
        <v>0.14054600606673406</v>
      </c>
      <c r="C64" s="3"/>
    </row>
    <row r="65" spans="1:3">
      <c r="A65">
        <v>989</v>
      </c>
      <c r="B65" s="3">
        <f t="shared" si="0"/>
        <v>-0.10335448776065277</v>
      </c>
      <c r="C65" s="3"/>
    </row>
    <row r="66" spans="1:3">
      <c r="A66">
        <v>1103</v>
      </c>
      <c r="B66" s="3">
        <f t="shared" si="0"/>
        <v>0.11526794742163801</v>
      </c>
      <c r="C66" s="3"/>
    </row>
    <row r="67" spans="1:3">
      <c r="A67">
        <v>989</v>
      </c>
      <c r="B67" s="3">
        <f t="shared" si="0"/>
        <v>-0.14074717636837533</v>
      </c>
      <c r="C67" s="3"/>
    </row>
    <row r="68" spans="1:3">
      <c r="A68">
        <v>1151</v>
      </c>
      <c r="B68" s="3">
        <f t="shared" si="0"/>
        <v>0.15562248995983935</v>
      </c>
      <c r="C68" s="3"/>
    </row>
    <row r="69" spans="1:3">
      <c r="A69">
        <v>996</v>
      </c>
      <c r="B69" s="3">
        <f t="shared" ref="B69:B132" si="2">(A69-A70)/A70</f>
        <v>-0.11229946524064172</v>
      </c>
      <c r="C69" s="3"/>
    </row>
    <row r="70" spans="1:3">
      <c r="A70">
        <v>1122</v>
      </c>
      <c r="B70" s="3">
        <f t="shared" si="2"/>
        <v>-3.025064822817632E-2</v>
      </c>
      <c r="C70" s="3"/>
    </row>
    <row r="71" spans="1:3">
      <c r="A71">
        <v>1157</v>
      </c>
      <c r="B71" s="3">
        <f t="shared" si="2"/>
        <v>-0.12282031842304776</v>
      </c>
      <c r="C71" s="3"/>
    </row>
    <row r="72" spans="1:3">
      <c r="A72">
        <v>1319</v>
      </c>
      <c r="B72" s="3">
        <f t="shared" si="2"/>
        <v>0.11120471777590564</v>
      </c>
      <c r="C72" s="3"/>
    </row>
    <row r="73" spans="1:3">
      <c r="A73">
        <v>1187</v>
      </c>
      <c r="B73" s="3">
        <f t="shared" si="2"/>
        <v>0.21370143149284254</v>
      </c>
      <c r="C73" s="3"/>
    </row>
    <row r="74" spans="1:3">
      <c r="A74">
        <v>978</v>
      </c>
      <c r="B74" s="3">
        <f t="shared" si="2"/>
        <v>-7.909604519774012E-2</v>
      </c>
      <c r="C74" s="3"/>
    </row>
    <row r="75" spans="1:3">
      <c r="A75">
        <v>1062</v>
      </c>
      <c r="B75" s="3">
        <f t="shared" si="2"/>
        <v>1.4326647564469915E-2</v>
      </c>
      <c r="C75" s="3"/>
    </row>
    <row r="76" spans="1:3">
      <c r="A76">
        <v>1047</v>
      </c>
      <c r="B76" s="3">
        <f t="shared" si="2"/>
        <v>-7.5088339222614847E-2</v>
      </c>
      <c r="C76" s="3"/>
    </row>
    <row r="77" spans="1:3">
      <c r="A77">
        <v>1132</v>
      </c>
      <c r="B77" s="3">
        <f t="shared" si="2"/>
        <v>0.13086913086913088</v>
      </c>
      <c r="C77" s="3"/>
    </row>
    <row r="78" spans="1:3">
      <c r="A78">
        <v>1001</v>
      </c>
      <c r="B78" s="3">
        <f t="shared" si="2"/>
        <v>-7.656826568265683E-2</v>
      </c>
      <c r="C78" s="3"/>
    </row>
    <row r="79" spans="1:3">
      <c r="A79">
        <v>1084</v>
      </c>
      <c r="B79" s="3">
        <f t="shared" si="2"/>
        <v>0.11522633744855967</v>
      </c>
      <c r="C79" s="3"/>
    </row>
    <row r="80" spans="1:3">
      <c r="A80">
        <v>972</v>
      </c>
      <c r="B80" s="3">
        <f t="shared" si="2"/>
        <v>-0.16566523605150216</v>
      </c>
      <c r="C80" s="3"/>
    </row>
    <row r="81" spans="1:3">
      <c r="A81">
        <v>1165</v>
      </c>
      <c r="B81" s="3">
        <f t="shared" si="2"/>
        <v>0.17321248741188319</v>
      </c>
      <c r="C81" s="3"/>
    </row>
    <row r="82" spans="1:3">
      <c r="A82">
        <v>993</v>
      </c>
      <c r="B82" s="3">
        <f t="shared" si="2"/>
        <v>-0.15918712955122777</v>
      </c>
      <c r="C82" s="3"/>
    </row>
    <row r="83" spans="1:3">
      <c r="A83">
        <v>1181</v>
      </c>
      <c r="B83" s="3">
        <f t="shared" si="2"/>
        <v>0.1173131504257332</v>
      </c>
      <c r="C83" s="3"/>
    </row>
    <row r="84" spans="1:3">
      <c r="A84">
        <v>1057</v>
      </c>
      <c r="B84" s="3">
        <f t="shared" si="2"/>
        <v>-6.8722466960352419E-2</v>
      </c>
      <c r="C84" s="3"/>
    </row>
    <row r="85" spans="1:3">
      <c r="A85">
        <v>1135</v>
      </c>
      <c r="B85" s="3">
        <f t="shared" si="2"/>
        <v>9.7678916827852999E-2</v>
      </c>
      <c r="C85" s="3"/>
    </row>
    <row r="86" spans="1:3">
      <c r="A86">
        <v>1034</v>
      </c>
      <c r="B86" s="3">
        <f t="shared" si="2"/>
        <v>-3.0927835051546393E-2</v>
      </c>
      <c r="C86" s="3"/>
    </row>
    <row r="87" spans="1:3">
      <c r="A87">
        <v>1067</v>
      </c>
      <c r="B87" s="3">
        <f t="shared" si="2"/>
        <v>-0.14090177133655393</v>
      </c>
      <c r="C87" s="3"/>
    </row>
    <row r="88" spans="1:3">
      <c r="A88">
        <v>1242</v>
      </c>
      <c r="B88" s="3">
        <f t="shared" si="2"/>
        <v>8.9473684210526316E-2</v>
      </c>
      <c r="C88" s="3"/>
    </row>
    <row r="89" spans="1:3">
      <c r="A89">
        <v>1140</v>
      </c>
      <c r="B89" s="3">
        <f t="shared" si="2"/>
        <v>2.6102610261026102E-2</v>
      </c>
      <c r="C89" s="3"/>
    </row>
    <row r="90" spans="1:3">
      <c r="A90">
        <v>1111</v>
      </c>
      <c r="B90" s="3">
        <f t="shared" si="2"/>
        <v>6.6218809980806148E-2</v>
      </c>
      <c r="C90" s="3"/>
    </row>
    <row r="91" spans="1:3">
      <c r="A91">
        <v>1042</v>
      </c>
      <c r="B91" s="3">
        <f t="shared" si="2"/>
        <v>-1.4191106906338695E-2</v>
      </c>
      <c r="C91" s="3"/>
    </row>
    <row r="92" spans="1:3">
      <c r="A92">
        <v>1057</v>
      </c>
      <c r="B92" s="3">
        <f t="shared" si="2"/>
        <v>-4.4303797468354431E-2</v>
      </c>
      <c r="C92" s="3"/>
    </row>
    <row r="93" spans="1:3">
      <c r="A93">
        <v>1106</v>
      </c>
      <c r="B93" s="3">
        <f t="shared" si="2"/>
        <v>0.29205607476635514</v>
      </c>
      <c r="C93" s="3"/>
    </row>
    <row r="94" spans="1:3">
      <c r="A94">
        <v>856</v>
      </c>
      <c r="B94" s="3">
        <f t="shared" si="2"/>
        <v>-0.23228699551569507</v>
      </c>
      <c r="C94" s="3"/>
    </row>
    <row r="95" spans="1:3">
      <c r="A95">
        <v>1115</v>
      </c>
      <c r="B95" s="3">
        <f t="shared" si="2"/>
        <v>-9.1279543602281993E-2</v>
      </c>
      <c r="C95" s="3"/>
    </row>
    <row r="96" spans="1:3">
      <c r="A96">
        <v>1227</v>
      </c>
      <c r="B96" s="3">
        <f t="shared" si="2"/>
        <v>0.12568807339449542</v>
      </c>
      <c r="C96" s="3"/>
    </row>
    <row r="97" spans="1:3">
      <c r="A97">
        <v>1090</v>
      </c>
      <c r="B97" s="3">
        <f t="shared" si="2"/>
        <v>-9.0150250417362271E-2</v>
      </c>
      <c r="C97" s="3"/>
    </row>
    <row r="98" spans="1:3">
      <c r="A98">
        <v>1198</v>
      </c>
      <c r="B98" s="3">
        <f t="shared" si="2"/>
        <v>7.4439461883408067E-2</v>
      </c>
      <c r="C98" s="3"/>
    </row>
    <row r="99" spans="1:3">
      <c r="A99">
        <v>1115</v>
      </c>
      <c r="B99" s="3">
        <f t="shared" si="2"/>
        <v>8.9931573802541548E-2</v>
      </c>
      <c r="C99" s="3"/>
    </row>
    <row r="100" spans="1:3">
      <c r="A100">
        <v>1023</v>
      </c>
      <c r="B100" s="3">
        <f t="shared" si="2"/>
        <v>5.3553038105046344E-2</v>
      </c>
      <c r="C100" s="3"/>
    </row>
    <row r="101" spans="1:3">
      <c r="A101">
        <v>971</v>
      </c>
      <c r="B101" s="3">
        <f t="shared" si="2"/>
        <v>-7.4356530028598669E-2</v>
      </c>
      <c r="C101" s="3"/>
    </row>
    <row r="102" spans="1:3">
      <c r="A102">
        <v>1049</v>
      </c>
      <c r="B102" s="3">
        <f t="shared" si="2"/>
        <v>-3.2287822878228782E-2</v>
      </c>
      <c r="C102" s="3"/>
    </row>
    <row r="103" spans="1:3">
      <c r="A103">
        <v>1084</v>
      </c>
      <c r="B103" s="3">
        <f t="shared" si="2"/>
        <v>9.2336103416435823E-4</v>
      </c>
      <c r="C103" s="3"/>
    </row>
    <row r="104" spans="1:3">
      <c r="A104">
        <v>1083</v>
      </c>
      <c r="B104" s="3">
        <f t="shared" si="2"/>
        <v>-9.4481605351170575E-2</v>
      </c>
      <c r="C104" s="3"/>
    </row>
    <row r="105" spans="1:3">
      <c r="A105">
        <v>1196</v>
      </c>
      <c r="B105" s="3">
        <f t="shared" si="2"/>
        <v>0.12617702448210924</v>
      </c>
      <c r="C105" s="3"/>
    </row>
    <row r="106" spans="1:3">
      <c r="A106">
        <v>1062</v>
      </c>
      <c r="B106" s="3">
        <f t="shared" si="2"/>
        <v>-3.9783001808318265E-2</v>
      </c>
      <c r="C106" s="3"/>
    </row>
    <row r="107" spans="1:3">
      <c r="A107">
        <v>1106</v>
      </c>
      <c r="B107" s="3">
        <f t="shared" si="2"/>
        <v>-1.4260249554367201E-2</v>
      </c>
      <c r="C107" s="3"/>
    </row>
    <row r="108" spans="1:3">
      <c r="A108">
        <v>1122</v>
      </c>
      <c r="B108" s="3">
        <f t="shared" si="2"/>
        <v>-4.2662116040955635E-2</v>
      </c>
      <c r="C108" s="3"/>
    </row>
    <row r="109" spans="1:3">
      <c r="A109">
        <v>1172</v>
      </c>
      <c r="B109" s="3">
        <f t="shared" si="2"/>
        <v>0.10357815442561205</v>
      </c>
      <c r="C109" s="3"/>
    </row>
    <row r="110" spans="1:3">
      <c r="A110">
        <v>1062</v>
      </c>
      <c r="B110" s="3">
        <f t="shared" si="2"/>
        <v>7.2727272727272724E-2</v>
      </c>
      <c r="C110" s="3"/>
    </row>
    <row r="111" spans="1:3">
      <c r="A111">
        <v>990</v>
      </c>
      <c r="B111" s="3">
        <f t="shared" si="2"/>
        <v>-0.23552123552123552</v>
      </c>
      <c r="C111" s="3"/>
    </row>
    <row r="112" spans="1:3">
      <c r="A112">
        <v>1295</v>
      </c>
      <c r="B112" s="3">
        <f t="shared" si="2"/>
        <v>4.7734627831715212E-2</v>
      </c>
      <c r="C112" s="3"/>
    </row>
    <row r="113" spans="1:3">
      <c r="A113">
        <v>1236</v>
      </c>
      <c r="B113" s="3">
        <f t="shared" si="2"/>
        <v>0.24471299093655588</v>
      </c>
      <c r="C113" s="3"/>
    </row>
    <row r="114" spans="1:3">
      <c r="A114">
        <v>993</v>
      </c>
      <c r="B114" s="3">
        <f t="shared" si="2"/>
        <v>-0.11339285714285714</v>
      </c>
      <c r="C114" s="3"/>
    </row>
    <row r="115" spans="1:3">
      <c r="A115">
        <v>1120</v>
      </c>
      <c r="B115" s="3">
        <f t="shared" si="2"/>
        <v>-7.9716563330380873E-3</v>
      </c>
      <c r="C115" s="3"/>
    </row>
    <row r="116" spans="1:3">
      <c r="A116">
        <v>1129</v>
      </c>
      <c r="B116" s="3">
        <f t="shared" si="2"/>
        <v>-4.8060708263069137E-2</v>
      </c>
      <c r="C116" s="3"/>
    </row>
    <row r="117" spans="1:3">
      <c r="A117">
        <v>1186</v>
      </c>
      <c r="B117" s="3">
        <f t="shared" si="2"/>
        <v>-1.1666666666666667E-2</v>
      </c>
      <c r="C117" s="3"/>
    </row>
    <row r="118" spans="1:3">
      <c r="A118">
        <v>1200</v>
      </c>
      <c r="B118" s="3">
        <f t="shared" si="2"/>
        <v>-2.0408163265306121E-2</v>
      </c>
      <c r="C118" s="3"/>
    </row>
    <row r="119" spans="1:3">
      <c r="A119">
        <v>1225</v>
      </c>
      <c r="B119" s="3">
        <f t="shared" si="2"/>
        <v>4.8801369863013699E-2</v>
      </c>
      <c r="C119" s="3"/>
    </row>
    <row r="120" spans="1:3">
      <c r="A120">
        <v>1168</v>
      </c>
      <c r="B120" s="3">
        <f t="shared" si="2"/>
        <v>0.16683316683316685</v>
      </c>
      <c r="C120" s="3"/>
    </row>
    <row r="121" spans="1:3">
      <c r="A121">
        <v>1001</v>
      </c>
      <c r="B121" s="3">
        <f t="shared" si="2"/>
        <v>-7.9963235294117641E-2</v>
      </c>
      <c r="C121" s="3"/>
    </row>
    <row r="122" spans="1:3">
      <c r="A122">
        <v>1088</v>
      </c>
      <c r="B122" s="3">
        <f t="shared" si="2"/>
        <v>0.10233029381965553</v>
      </c>
      <c r="C122" s="3"/>
    </row>
    <row r="123" spans="1:3">
      <c r="A123">
        <v>987</v>
      </c>
      <c r="B123" s="3">
        <f t="shared" si="2"/>
        <v>-0.12188612099644128</v>
      </c>
      <c r="C123" s="3"/>
    </row>
    <row r="124" spans="1:3">
      <c r="A124">
        <v>1124</v>
      </c>
      <c r="B124" s="3">
        <f t="shared" si="2"/>
        <v>-4.4217687074829932E-2</v>
      </c>
      <c r="C124" s="3"/>
    </row>
    <row r="125" spans="1:3">
      <c r="A125">
        <v>1176</v>
      </c>
      <c r="B125" s="3">
        <f t="shared" si="2"/>
        <v>-6.7567567567567571E-3</v>
      </c>
      <c r="C125" s="3"/>
    </row>
    <row r="126" spans="1:3">
      <c r="A126">
        <v>1184</v>
      </c>
      <c r="B126" s="3">
        <f t="shared" si="2"/>
        <v>4.5936395759717315E-2</v>
      </c>
      <c r="C126" s="3"/>
    </row>
    <row r="127" spans="1:3">
      <c r="A127">
        <v>1132</v>
      </c>
      <c r="B127" s="3">
        <f t="shared" si="2"/>
        <v>0.16102564102564101</v>
      </c>
      <c r="C127" s="3"/>
    </row>
    <row r="128" spans="1:3">
      <c r="A128">
        <v>975</v>
      </c>
      <c r="B128" s="3">
        <f t="shared" si="2"/>
        <v>-6.7877629063097508E-2</v>
      </c>
      <c r="C128" s="3"/>
    </row>
    <row r="129" spans="1:3">
      <c r="A129">
        <v>1046</v>
      </c>
      <c r="B129" s="3">
        <f t="shared" si="2"/>
        <v>-0.13767518549051938</v>
      </c>
      <c r="C129" s="3"/>
    </row>
    <row r="130" spans="1:3">
      <c r="A130">
        <v>1213</v>
      </c>
      <c r="B130" s="3">
        <f t="shared" si="2"/>
        <v>0.19507389162561575</v>
      </c>
      <c r="C130" s="3"/>
    </row>
    <row r="131" spans="1:3">
      <c r="A131">
        <v>1015</v>
      </c>
      <c r="B131" s="3">
        <f t="shared" si="2"/>
        <v>4.2094455852156057E-2</v>
      </c>
      <c r="C131" s="3"/>
    </row>
    <row r="132" spans="1:3">
      <c r="A132">
        <v>974</v>
      </c>
      <c r="B132" s="3">
        <f t="shared" si="2"/>
        <v>0.11187214611872145</v>
      </c>
      <c r="C132" s="3"/>
    </row>
    <row r="133" spans="1:3">
      <c r="A133">
        <v>876</v>
      </c>
      <c r="B133" s="3">
        <f t="shared" ref="B133:B158" si="3">(A133-A134)/A134</f>
        <v>2.9377203290246769E-2</v>
      </c>
      <c r="C133" s="3"/>
    </row>
    <row r="134" spans="1:3">
      <c r="A134">
        <v>851</v>
      </c>
      <c r="B134" s="3">
        <f t="shared" si="3"/>
        <v>-0.24220837043633126</v>
      </c>
      <c r="C134" s="3"/>
    </row>
    <row r="135" spans="1:3">
      <c r="A135">
        <v>1123</v>
      </c>
      <c r="B135" s="3">
        <f t="shared" si="3"/>
        <v>2.5570776255707764E-2</v>
      </c>
      <c r="C135" s="3"/>
    </row>
    <row r="136" spans="1:3">
      <c r="A136">
        <v>1095</v>
      </c>
      <c r="B136" s="3">
        <f t="shared" si="3"/>
        <v>2.6241799437675725E-2</v>
      </c>
      <c r="C136" s="3"/>
    </row>
    <row r="137" spans="1:3">
      <c r="A137">
        <v>1067</v>
      </c>
      <c r="B137" s="3">
        <f t="shared" si="3"/>
        <v>0.11610878661087866</v>
      </c>
      <c r="C137" s="3"/>
    </row>
    <row r="138" spans="1:3">
      <c r="A138">
        <v>956</v>
      </c>
      <c r="B138" s="3">
        <f t="shared" si="3"/>
        <v>-4.590818363273453E-2</v>
      </c>
      <c r="C138" s="3"/>
    </row>
    <row r="139" spans="1:3">
      <c r="A139">
        <v>1002</v>
      </c>
      <c r="B139" s="3">
        <f t="shared" si="3"/>
        <v>-0.15012722646310434</v>
      </c>
      <c r="C139" s="3"/>
    </row>
    <row r="140" spans="1:3">
      <c r="A140">
        <v>1179</v>
      </c>
      <c r="B140" s="3">
        <f t="shared" si="3"/>
        <v>0.12822966507177033</v>
      </c>
      <c r="C140" s="3"/>
    </row>
    <row r="141" spans="1:3">
      <c r="A141">
        <v>1045</v>
      </c>
      <c r="B141" s="3">
        <f t="shared" si="3"/>
        <v>0.1</v>
      </c>
      <c r="C141" s="3"/>
    </row>
    <row r="142" spans="1:3">
      <c r="A142">
        <v>950</v>
      </c>
      <c r="B142" s="3">
        <f t="shared" si="3"/>
        <v>-5.9405940594059403E-2</v>
      </c>
      <c r="C142" s="3"/>
    </row>
    <row r="143" spans="1:3">
      <c r="A143">
        <v>1010</v>
      </c>
      <c r="B143" s="3">
        <f t="shared" si="3"/>
        <v>0.26408010012515643</v>
      </c>
      <c r="C143" s="3"/>
    </row>
    <row r="144" spans="1:3">
      <c r="A144">
        <v>799</v>
      </c>
      <c r="B144" s="3">
        <f t="shared" si="3"/>
        <v>-7.3085846867749424E-2</v>
      </c>
      <c r="C144" s="3"/>
    </row>
    <row r="145" spans="1:3">
      <c r="A145">
        <v>862</v>
      </c>
      <c r="B145" s="3">
        <f t="shared" si="3"/>
        <v>-0.15490196078431373</v>
      </c>
      <c r="C145" s="3"/>
    </row>
    <row r="146" spans="1:3">
      <c r="A146">
        <v>1020</v>
      </c>
      <c r="B146" s="3">
        <f t="shared" si="3"/>
        <v>-9.8143236074270557E-2</v>
      </c>
      <c r="C146" s="3"/>
    </row>
    <row r="147" spans="1:3">
      <c r="A147">
        <v>1131</v>
      </c>
      <c r="B147" s="3">
        <f t="shared" si="3"/>
        <v>-3.0848329048843187E-2</v>
      </c>
      <c r="C147" s="3"/>
    </row>
    <row r="148" spans="1:3">
      <c r="A148">
        <v>1167</v>
      </c>
      <c r="B148" s="3">
        <f t="shared" si="3"/>
        <v>4.1034790365744873E-2</v>
      </c>
      <c r="C148" s="3"/>
    </row>
    <row r="149" spans="1:3">
      <c r="A149">
        <v>1121</v>
      </c>
      <c r="B149" s="3">
        <f t="shared" si="3"/>
        <v>0.14856557377049182</v>
      </c>
      <c r="C149" s="3"/>
    </row>
    <row r="150" spans="1:3">
      <c r="A150">
        <v>976</v>
      </c>
      <c r="B150" s="3">
        <f t="shared" si="3"/>
        <v>-0.19802793755135578</v>
      </c>
      <c r="C150" s="3"/>
    </row>
    <row r="151" spans="1:3">
      <c r="A151">
        <v>1217</v>
      </c>
      <c r="B151" s="3">
        <f t="shared" si="3"/>
        <v>5.1858254105445117E-2</v>
      </c>
      <c r="C151" s="3"/>
    </row>
    <row r="152" spans="1:3">
      <c r="A152">
        <v>1157</v>
      </c>
      <c r="B152" s="3">
        <f t="shared" si="3"/>
        <v>3.469210754553339E-3</v>
      </c>
      <c r="C152" s="3"/>
    </row>
    <row r="153" spans="1:3">
      <c r="A153">
        <v>1153</v>
      </c>
      <c r="B153" s="3">
        <f t="shared" si="3"/>
        <v>-6.3363119415109664E-2</v>
      </c>
      <c r="C153" s="3"/>
    </row>
    <row r="154" spans="1:3">
      <c r="A154">
        <v>1231</v>
      </c>
      <c r="B154" s="3">
        <f t="shared" si="3"/>
        <v>0.15586854460093896</v>
      </c>
      <c r="C154" s="3"/>
    </row>
    <row r="155" spans="1:3">
      <c r="A155">
        <v>1065</v>
      </c>
      <c r="B155" s="3">
        <f t="shared" si="3"/>
        <v>-5.7522123893805309E-2</v>
      </c>
      <c r="C155" s="3"/>
    </row>
    <row r="156" spans="1:3">
      <c r="A156">
        <v>1130</v>
      </c>
      <c r="B156" s="3">
        <f t="shared" si="3"/>
        <v>-0.11787665886026542</v>
      </c>
      <c r="C156" s="3"/>
    </row>
    <row r="157" spans="1:3">
      <c r="A157">
        <v>1281</v>
      </c>
      <c r="B157" s="3">
        <f t="shared" si="3"/>
        <v>0.32746113989637304</v>
      </c>
      <c r="C157" s="3"/>
    </row>
    <row r="158" spans="1:3">
      <c r="A158">
        <v>965</v>
      </c>
      <c r="B158" s="3">
        <f t="shared" si="3"/>
        <v>-7.0327552986512526E-2</v>
      </c>
      <c r="C158" s="3"/>
    </row>
    <row r="159" spans="1:3">
      <c r="A159">
        <v>1038</v>
      </c>
    </row>
  </sheetData>
  <phoneticPr fontId="2" type="noConversion"/>
  <conditionalFormatting sqref="D4:D158">
    <cfRule type="cellIs" priority="1" stopIfTrue="1" operator="between">
      <formula>-1</formula>
      <formula>1</formula>
    </cfRule>
    <cfRule type="cellIs" dxfId="13" priority="2" stopIfTrue="1" operator="between">
      <formula>-2</formula>
      <formula>2</formula>
    </cfRule>
    <cfRule type="cellIs" dxfId="12" priority="3" stopIfTrue="1" operator="between">
      <formula>-3</formula>
      <formula>3</formula>
    </cfRule>
  </conditionalFormatting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Wright</dc:creator>
  <cp:lastModifiedBy>ierlanmt</cp:lastModifiedBy>
  <dcterms:created xsi:type="dcterms:W3CDTF">2005-07-15T19:06:03Z</dcterms:created>
  <dcterms:modified xsi:type="dcterms:W3CDTF">2010-11-01T15:20:16Z</dcterms:modified>
</cp:coreProperties>
</file>