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60" windowWidth="14955" windowHeight="7680" activeTab="4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25725"/>
</workbook>
</file>

<file path=xl/calcChain.xml><?xml version="1.0" encoding="utf-8"?>
<calcChain xmlns="http://schemas.openxmlformats.org/spreadsheetml/2006/main">
  <c r="B40" i="2"/>
  <c r="F37"/>
  <c r="B37"/>
  <c r="F34"/>
  <c r="F35" s="1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"/>
  <c r="B35"/>
  <c r="B34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"/>
  <c r="C3"/>
  <c r="C2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F11" i="4"/>
  <c r="G3"/>
  <c r="F10"/>
  <c r="G4"/>
  <c r="G5"/>
  <c r="G6"/>
  <c r="G7"/>
  <c r="F4"/>
  <c r="F5"/>
  <c r="F6"/>
  <c r="F7"/>
  <c r="F3"/>
  <c r="B11"/>
  <c r="B10"/>
  <c r="C4"/>
  <c r="C5"/>
  <c r="C6"/>
  <c r="C7"/>
  <c r="C3"/>
  <c r="B4"/>
  <c r="B5"/>
  <c r="B6"/>
  <c r="B7"/>
  <c r="B3"/>
  <c r="F9"/>
  <c r="B9"/>
  <c r="B32" i="3"/>
  <c r="C32"/>
  <c r="B29"/>
  <c r="D24"/>
  <c r="D23"/>
  <c r="D17"/>
  <c r="D18"/>
  <c r="D19"/>
  <c r="D20"/>
  <c r="D16"/>
  <c r="C17"/>
  <c r="C18"/>
  <c r="C19"/>
  <c r="C20"/>
  <c r="C16"/>
  <c r="B22"/>
  <c r="F12"/>
  <c r="F10"/>
  <c r="D2"/>
  <c r="D12"/>
  <c r="D10"/>
  <c r="D8"/>
  <c r="D6"/>
  <c r="D5"/>
  <c r="D4"/>
  <c r="D3"/>
  <c r="C8"/>
  <c r="C3"/>
  <c r="C4"/>
  <c r="C5"/>
  <c r="C6"/>
  <c r="C2"/>
  <c r="B8"/>
  <c r="B32" i="2"/>
  <c r="F30"/>
  <c r="B30"/>
  <c r="F29"/>
  <c r="B29"/>
  <c r="F28"/>
  <c r="B28"/>
  <c r="D11" i="1"/>
  <c r="D10"/>
  <c r="D8"/>
  <c r="D7"/>
  <c r="D6"/>
  <c r="D5"/>
  <c r="D4"/>
  <c r="D3"/>
</calcChain>
</file>

<file path=xl/sharedStrings.xml><?xml version="1.0" encoding="utf-8"?>
<sst xmlns="http://schemas.openxmlformats.org/spreadsheetml/2006/main" count="54" uniqueCount="27">
  <si>
    <t>STARTING SALARIES FOR VISUAL AND PERFORMING ARTS</t>
  </si>
  <si>
    <t>Mean</t>
  </si>
  <si>
    <t>Median</t>
  </si>
  <si>
    <t>Maximum</t>
  </si>
  <si>
    <t>Minimum</t>
  </si>
  <si>
    <t>Mode</t>
  </si>
  <si>
    <t>Range</t>
  </si>
  <si>
    <t>50th percentile</t>
  </si>
  <si>
    <t>10th percentile</t>
  </si>
  <si>
    <t>Major A</t>
  </si>
  <si>
    <t>Major B</t>
  </si>
  <si>
    <t>Deviation</t>
  </si>
  <si>
    <t>Sq Dev</t>
  </si>
  <si>
    <t>Variance (avg of sq dev)</t>
  </si>
  <si>
    <t>Standard Deviation</t>
  </si>
  <si>
    <t>Sample</t>
  </si>
  <si>
    <t>Variance</t>
  </si>
  <si>
    <t>St. Dev</t>
  </si>
  <si>
    <t>Major C</t>
  </si>
  <si>
    <t>Major D</t>
  </si>
  <si>
    <t>St Dev</t>
  </si>
  <si>
    <t>C.V.</t>
  </si>
  <si>
    <t>Sq Deviation</t>
  </si>
  <si>
    <t>Sample Variance</t>
  </si>
  <si>
    <t>Sample Var</t>
  </si>
  <si>
    <t>CV</t>
  </si>
  <si>
    <t>St dev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</si>
</sst>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strRef>
              <c:f>Sheet2!$B$1</c:f>
              <c:strCache>
                <c:ptCount val="1"/>
                <c:pt idx="0">
                  <c:v>Major A</c:v>
                </c:pt>
              </c:strCache>
            </c:strRef>
          </c:tx>
          <c:spPr>
            <a:ln w="28575">
              <a:noFill/>
            </a:ln>
          </c:spPr>
          <c:yVal>
            <c:numRef>
              <c:f>Sheet2!$B$2:$B$26</c:f>
              <c:numCache>
                <c:formatCode>General</c:formatCode>
                <c:ptCount val="25"/>
                <c:pt idx="0">
                  <c:v>46200</c:v>
                </c:pt>
                <c:pt idx="1">
                  <c:v>57300</c:v>
                </c:pt>
                <c:pt idx="2">
                  <c:v>44600</c:v>
                </c:pt>
                <c:pt idx="3">
                  <c:v>44800</c:v>
                </c:pt>
                <c:pt idx="4">
                  <c:v>46100</c:v>
                </c:pt>
                <c:pt idx="5">
                  <c:v>44700</c:v>
                </c:pt>
                <c:pt idx="6">
                  <c:v>43700</c:v>
                </c:pt>
                <c:pt idx="7">
                  <c:v>45200</c:v>
                </c:pt>
                <c:pt idx="8">
                  <c:v>46300</c:v>
                </c:pt>
                <c:pt idx="9">
                  <c:v>43900</c:v>
                </c:pt>
                <c:pt idx="10">
                  <c:v>44300</c:v>
                </c:pt>
                <c:pt idx="11">
                  <c:v>43300</c:v>
                </c:pt>
                <c:pt idx="12">
                  <c:v>43200</c:v>
                </c:pt>
                <c:pt idx="13">
                  <c:v>44000</c:v>
                </c:pt>
                <c:pt idx="14">
                  <c:v>44200</c:v>
                </c:pt>
                <c:pt idx="15">
                  <c:v>42900</c:v>
                </c:pt>
                <c:pt idx="16">
                  <c:v>44400</c:v>
                </c:pt>
                <c:pt idx="17">
                  <c:v>44600</c:v>
                </c:pt>
                <c:pt idx="18">
                  <c:v>45100</c:v>
                </c:pt>
                <c:pt idx="19">
                  <c:v>27800</c:v>
                </c:pt>
                <c:pt idx="20">
                  <c:v>44700</c:v>
                </c:pt>
                <c:pt idx="21">
                  <c:v>44600</c:v>
                </c:pt>
                <c:pt idx="22">
                  <c:v>46300</c:v>
                </c:pt>
                <c:pt idx="23">
                  <c:v>44900</c:v>
                </c:pt>
                <c:pt idx="24">
                  <c:v>44800</c:v>
                </c:pt>
              </c:numCache>
            </c:numRef>
          </c:yVal>
        </c:ser>
        <c:ser>
          <c:idx val="1"/>
          <c:order val="1"/>
          <c:tx>
            <c:strRef>
              <c:f>Sheet2!$F$1</c:f>
              <c:strCache>
                <c:ptCount val="1"/>
                <c:pt idx="0">
                  <c:v>Major B</c:v>
                </c:pt>
              </c:strCache>
            </c:strRef>
          </c:tx>
          <c:spPr>
            <a:ln w="28575">
              <a:noFill/>
            </a:ln>
          </c:spPr>
          <c:yVal>
            <c:numRef>
              <c:f>Sheet2!$F$2:$F$26</c:f>
              <c:numCache>
                <c:formatCode>General</c:formatCode>
                <c:ptCount val="25"/>
                <c:pt idx="0">
                  <c:v>31600</c:v>
                </c:pt>
                <c:pt idx="1">
                  <c:v>40900</c:v>
                </c:pt>
                <c:pt idx="2">
                  <c:v>45000</c:v>
                </c:pt>
                <c:pt idx="3">
                  <c:v>50200</c:v>
                </c:pt>
                <c:pt idx="4">
                  <c:v>57300</c:v>
                </c:pt>
                <c:pt idx="5">
                  <c:v>51000</c:v>
                </c:pt>
                <c:pt idx="6">
                  <c:v>40000</c:v>
                </c:pt>
                <c:pt idx="7">
                  <c:v>48600</c:v>
                </c:pt>
                <c:pt idx="8">
                  <c:v>37800</c:v>
                </c:pt>
                <c:pt idx="9">
                  <c:v>40600</c:v>
                </c:pt>
                <c:pt idx="10">
                  <c:v>28000</c:v>
                </c:pt>
                <c:pt idx="11">
                  <c:v>54100</c:v>
                </c:pt>
                <c:pt idx="12">
                  <c:v>31200</c:v>
                </c:pt>
                <c:pt idx="13">
                  <c:v>46700</c:v>
                </c:pt>
                <c:pt idx="14">
                  <c:v>51900</c:v>
                </c:pt>
                <c:pt idx="15">
                  <c:v>46700</c:v>
                </c:pt>
                <c:pt idx="16">
                  <c:v>54600</c:v>
                </c:pt>
                <c:pt idx="17">
                  <c:v>47200</c:v>
                </c:pt>
                <c:pt idx="18">
                  <c:v>39900</c:v>
                </c:pt>
                <c:pt idx="19">
                  <c:v>52900</c:v>
                </c:pt>
                <c:pt idx="20">
                  <c:v>43600</c:v>
                </c:pt>
                <c:pt idx="21">
                  <c:v>49300</c:v>
                </c:pt>
                <c:pt idx="22">
                  <c:v>56800</c:v>
                </c:pt>
                <c:pt idx="23">
                  <c:v>38200</c:v>
                </c:pt>
                <c:pt idx="24">
                  <c:v>27800</c:v>
                </c:pt>
              </c:numCache>
            </c:numRef>
          </c:yVal>
        </c:ser>
        <c:axId val="44737280"/>
        <c:axId val="44738816"/>
      </c:scatterChart>
      <c:valAx>
        <c:axId val="44737280"/>
        <c:scaling>
          <c:orientation val="minMax"/>
        </c:scaling>
        <c:axPos val="b"/>
        <c:tickLblPos val="nextTo"/>
        <c:crossAx val="44738816"/>
        <c:crosses val="autoZero"/>
        <c:crossBetween val="midCat"/>
      </c:valAx>
      <c:valAx>
        <c:axId val="44738816"/>
        <c:scaling>
          <c:orientation val="minMax"/>
        </c:scaling>
        <c:axPos val="l"/>
        <c:majorGridlines/>
        <c:numFmt formatCode="General" sourceLinked="1"/>
        <c:tickLblPos val="nextTo"/>
        <c:crossAx val="44737280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463550</xdr:colOff>
      <xdr:row>1</xdr:row>
      <xdr:rowOff>44450</xdr:rowOff>
    </xdr:from>
    <xdr:to>
      <xdr:col>17</xdr:col>
      <xdr:colOff>158750</xdr:colOff>
      <xdr:row>15</xdr:row>
      <xdr:rowOff>120650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8"/>
  <sheetViews>
    <sheetView zoomScale="150" zoomScaleNormal="150" workbookViewId="0">
      <selection sqref="A1:A1048576"/>
    </sheetView>
  </sheetViews>
  <sheetFormatPr defaultRowHeight="15"/>
  <cols>
    <col min="3" max="3" width="13.7109375" customWidth="1"/>
  </cols>
  <sheetData>
    <row r="1" spans="1:4">
      <c r="A1" t="s">
        <v>0</v>
      </c>
    </row>
    <row r="3" spans="1:4">
      <c r="A3">
        <v>30000</v>
      </c>
      <c r="C3" t="s">
        <v>1</v>
      </c>
      <c r="D3">
        <f>AVERAGE(A3:A78)</f>
        <v>43227.631578947367</v>
      </c>
    </row>
    <row r="4" spans="1:4">
      <c r="A4">
        <v>23500</v>
      </c>
      <c r="C4" t="s">
        <v>2</v>
      </c>
      <c r="D4">
        <f>MEDIAN(A3:A78)</f>
        <v>29250</v>
      </c>
    </row>
    <row r="5" spans="1:4">
      <c r="A5">
        <v>18300</v>
      </c>
      <c r="C5" t="s">
        <v>3</v>
      </c>
      <c r="D5">
        <f>MAX(A3:A78)</f>
        <v>1100700</v>
      </c>
    </row>
    <row r="6" spans="1:4">
      <c r="A6">
        <v>34000</v>
      </c>
      <c r="C6" t="s">
        <v>4</v>
      </c>
      <c r="D6">
        <f>MIN(A3:A78)</f>
        <v>17800</v>
      </c>
    </row>
    <row r="7" spans="1:4">
      <c r="A7">
        <v>30000</v>
      </c>
      <c r="C7" t="s">
        <v>5</v>
      </c>
      <c r="D7">
        <f>MODE(A3:A78)</f>
        <v>30800</v>
      </c>
    </row>
    <row r="8" spans="1:4">
      <c r="A8">
        <v>34800</v>
      </c>
      <c r="C8" t="s">
        <v>6</v>
      </c>
      <c r="D8">
        <f>D5-D6</f>
        <v>1082900</v>
      </c>
    </row>
    <row r="9" spans="1:4">
      <c r="A9">
        <v>38700</v>
      </c>
    </row>
    <row r="10" spans="1:4">
      <c r="A10">
        <v>28600</v>
      </c>
      <c r="C10" t="s">
        <v>7</v>
      </c>
      <c r="D10">
        <f>PERCENTILE(A3:A78,0.5)</f>
        <v>29250</v>
      </c>
    </row>
    <row r="11" spans="1:4">
      <c r="A11">
        <v>25900</v>
      </c>
      <c r="C11" t="s">
        <v>8</v>
      </c>
      <c r="D11">
        <f>PERCENTILE(A3:A78,0.1)</f>
        <v>23000</v>
      </c>
    </row>
    <row r="12" spans="1:4">
      <c r="A12">
        <v>35300</v>
      </c>
    </row>
    <row r="13" spans="1:4">
      <c r="A13">
        <v>25800</v>
      </c>
    </row>
    <row r="14" spans="1:4">
      <c r="A14">
        <v>26900</v>
      </c>
    </row>
    <row r="15" spans="1:4">
      <c r="A15">
        <v>36900</v>
      </c>
    </row>
    <row r="16" spans="1:4">
      <c r="A16">
        <v>34100</v>
      </c>
    </row>
    <row r="17" spans="1:1">
      <c r="A17">
        <v>33600</v>
      </c>
    </row>
    <row r="18" spans="1:1">
      <c r="A18">
        <v>25500</v>
      </c>
    </row>
    <row r="19" spans="1:1">
      <c r="A19">
        <v>22000</v>
      </c>
    </row>
    <row r="20" spans="1:1">
      <c r="A20">
        <v>35300</v>
      </c>
    </row>
    <row r="21" spans="1:1">
      <c r="A21">
        <v>40000</v>
      </c>
    </row>
    <row r="22" spans="1:1">
      <c r="A22">
        <v>28000</v>
      </c>
    </row>
    <row r="23" spans="1:1">
      <c r="A23">
        <v>24600</v>
      </c>
    </row>
    <row r="24" spans="1:1">
      <c r="A24">
        <v>40300</v>
      </c>
    </row>
    <row r="25" spans="1:1">
      <c r="A25">
        <v>31800</v>
      </c>
    </row>
    <row r="26" spans="1:1">
      <c r="A26">
        <v>34300</v>
      </c>
    </row>
    <row r="27" spans="1:1">
      <c r="A27">
        <v>28500</v>
      </c>
    </row>
    <row r="28" spans="1:1">
      <c r="A28">
        <v>33900</v>
      </c>
    </row>
    <row r="29" spans="1:1">
      <c r="A29">
        <v>27000</v>
      </c>
    </row>
    <row r="30" spans="1:1">
      <c r="A30">
        <v>31900</v>
      </c>
    </row>
    <row r="31" spans="1:1">
      <c r="A31">
        <v>22800</v>
      </c>
    </row>
    <row r="32" spans="1:1">
      <c r="A32">
        <v>24400</v>
      </c>
    </row>
    <row r="33" spans="1:1">
      <c r="A33">
        <v>1100700</v>
      </c>
    </row>
    <row r="34" spans="1:1">
      <c r="A34">
        <v>30800</v>
      </c>
    </row>
    <row r="35" spans="1:1">
      <c r="A35">
        <v>31500</v>
      </c>
    </row>
    <row r="36" spans="1:1">
      <c r="A36">
        <v>23800</v>
      </c>
    </row>
    <row r="37" spans="1:1">
      <c r="A37">
        <v>30600</v>
      </c>
    </row>
    <row r="38" spans="1:1">
      <c r="A38">
        <v>24700</v>
      </c>
    </row>
    <row r="39" spans="1:1">
      <c r="A39">
        <v>34000</v>
      </c>
    </row>
    <row r="40" spans="1:1">
      <c r="A40">
        <v>25000</v>
      </c>
    </row>
    <row r="41" spans="1:1">
      <c r="A41">
        <v>26200</v>
      </c>
    </row>
    <row r="42" spans="1:1">
      <c r="A42">
        <v>36300</v>
      </c>
    </row>
    <row r="43" spans="1:1">
      <c r="A43">
        <v>17800</v>
      </c>
    </row>
    <row r="44" spans="1:1">
      <c r="A44">
        <v>22600</v>
      </c>
    </row>
    <row r="45" spans="1:1">
      <c r="A45">
        <v>38100</v>
      </c>
    </row>
    <row r="46" spans="1:1">
      <c r="A46">
        <v>29600</v>
      </c>
    </row>
    <row r="47" spans="1:1">
      <c r="A47">
        <v>23200</v>
      </c>
    </row>
    <row r="48" spans="1:1">
      <c r="A48">
        <v>34600</v>
      </c>
    </row>
    <row r="49" spans="1:1">
      <c r="A49">
        <v>23600</v>
      </c>
    </row>
    <row r="50" spans="1:1">
      <c r="A50">
        <v>24200</v>
      </c>
    </row>
    <row r="51" spans="1:1">
      <c r="A51">
        <v>28600</v>
      </c>
    </row>
    <row r="52" spans="1:1">
      <c r="A52">
        <v>35800</v>
      </c>
    </row>
    <row r="53" spans="1:1">
      <c r="A53">
        <v>30400</v>
      </c>
    </row>
    <row r="54" spans="1:1">
      <c r="A54">
        <v>29200</v>
      </c>
    </row>
    <row r="55" spans="1:1">
      <c r="A55">
        <v>25700</v>
      </c>
    </row>
    <row r="56" spans="1:1">
      <c r="A56">
        <v>30800</v>
      </c>
    </row>
    <row r="57" spans="1:1">
      <c r="A57">
        <v>30700</v>
      </c>
    </row>
    <row r="58" spans="1:1">
      <c r="A58">
        <v>26500</v>
      </c>
    </row>
    <row r="59" spans="1:1">
      <c r="A59">
        <v>32600</v>
      </c>
    </row>
    <row r="60" spans="1:1">
      <c r="A60">
        <v>22600</v>
      </c>
    </row>
    <row r="61" spans="1:1">
      <c r="A61">
        <v>30800</v>
      </c>
    </row>
    <row r="62" spans="1:1">
      <c r="A62">
        <v>38200</v>
      </c>
    </row>
    <row r="63" spans="1:1">
      <c r="A63">
        <v>18200</v>
      </c>
    </row>
    <row r="64" spans="1:1">
      <c r="A64">
        <v>23900</v>
      </c>
    </row>
    <row r="65" spans="1:1">
      <c r="A65">
        <v>29000</v>
      </c>
    </row>
    <row r="66" spans="1:1">
      <c r="A66">
        <v>24200</v>
      </c>
    </row>
    <row r="67" spans="1:1">
      <c r="A67">
        <v>29900</v>
      </c>
    </row>
    <row r="68" spans="1:1">
      <c r="A68">
        <v>25600</v>
      </c>
    </row>
    <row r="69" spans="1:1">
      <c r="A69">
        <v>29800</v>
      </c>
    </row>
    <row r="70" spans="1:1">
      <c r="A70">
        <v>27300</v>
      </c>
    </row>
    <row r="71" spans="1:1">
      <c r="A71">
        <v>29300</v>
      </c>
    </row>
    <row r="72" spans="1:1">
      <c r="A72">
        <v>25300</v>
      </c>
    </row>
    <row r="73" spans="1:1">
      <c r="A73">
        <v>30400</v>
      </c>
    </row>
    <row r="74" spans="1:1">
      <c r="A74">
        <v>33000</v>
      </c>
    </row>
    <row r="75" spans="1:1">
      <c r="A75">
        <v>35800</v>
      </c>
    </row>
    <row r="76" spans="1:1">
      <c r="A76">
        <v>29000</v>
      </c>
    </row>
    <row r="77" spans="1:1">
      <c r="A77">
        <v>21000</v>
      </c>
    </row>
    <row r="78" spans="1:1">
      <c r="A78">
        <v>27700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0"/>
  <sheetViews>
    <sheetView topLeftCell="A33" zoomScale="150" zoomScaleNormal="150" workbookViewId="0">
      <selection activeCell="B41" sqref="B41"/>
    </sheetView>
  </sheetViews>
  <sheetFormatPr defaultRowHeight="15"/>
  <cols>
    <col min="2" max="2" width="9.28515625" bestFit="1" customWidth="1"/>
    <col min="6" max="6" width="9.28515625" bestFit="1" customWidth="1"/>
    <col min="8" max="8" width="10.28515625" bestFit="1" customWidth="1"/>
  </cols>
  <sheetData>
    <row r="1" spans="2:8">
      <c r="B1" t="s">
        <v>9</v>
      </c>
      <c r="C1" t="s">
        <v>11</v>
      </c>
      <c r="D1" t="s">
        <v>12</v>
      </c>
      <c r="F1" t="s">
        <v>10</v>
      </c>
      <c r="G1" t="s">
        <v>11</v>
      </c>
      <c r="H1" t="s">
        <v>12</v>
      </c>
    </row>
    <row r="2" spans="2:8">
      <c r="B2">
        <v>46200</v>
      </c>
      <c r="C2">
        <f>B2-$B$28</f>
        <v>1724</v>
      </c>
      <c r="D2">
        <f>C2^2</f>
        <v>2972176</v>
      </c>
      <c r="F2">
        <v>31600</v>
      </c>
      <c r="G2">
        <f>F2-$F$28</f>
        <v>-12876</v>
      </c>
      <c r="H2">
        <f>G2^2</f>
        <v>165791376</v>
      </c>
    </row>
    <row r="3" spans="2:8">
      <c r="B3">
        <v>57300</v>
      </c>
      <c r="C3">
        <f>B3-$B$28</f>
        <v>12824</v>
      </c>
      <c r="D3">
        <f t="shared" ref="D3:D26" si="0">C3^2</f>
        <v>164454976</v>
      </c>
      <c r="F3" s="2">
        <v>40900</v>
      </c>
      <c r="G3">
        <f t="shared" ref="G3:G26" si="1">F3-$F$28</f>
        <v>-3576</v>
      </c>
      <c r="H3">
        <f t="shared" ref="H3:H26" si="2">G3^2</f>
        <v>12787776</v>
      </c>
    </row>
    <row r="4" spans="2:8">
      <c r="B4" s="2">
        <v>44600</v>
      </c>
      <c r="C4">
        <f t="shared" ref="C4:C26" si="3">B4-$B$28</f>
        <v>124</v>
      </c>
      <c r="D4">
        <f t="shared" si="0"/>
        <v>15376</v>
      </c>
      <c r="E4" s="2"/>
      <c r="F4">
        <v>45000</v>
      </c>
      <c r="G4">
        <f t="shared" si="1"/>
        <v>524</v>
      </c>
      <c r="H4">
        <f t="shared" si="2"/>
        <v>274576</v>
      </c>
    </row>
    <row r="5" spans="2:8">
      <c r="B5">
        <v>44800</v>
      </c>
      <c r="C5">
        <f t="shared" si="3"/>
        <v>324</v>
      </c>
      <c r="D5">
        <f t="shared" si="0"/>
        <v>104976</v>
      </c>
      <c r="F5">
        <v>50200</v>
      </c>
      <c r="G5">
        <f t="shared" si="1"/>
        <v>5724</v>
      </c>
      <c r="H5">
        <f t="shared" si="2"/>
        <v>32764176</v>
      </c>
    </row>
    <row r="6" spans="2:8">
      <c r="B6">
        <v>46100</v>
      </c>
      <c r="C6">
        <f t="shared" si="3"/>
        <v>1624</v>
      </c>
      <c r="D6">
        <f t="shared" si="0"/>
        <v>2637376</v>
      </c>
      <c r="F6">
        <v>57300</v>
      </c>
      <c r="G6">
        <f t="shared" si="1"/>
        <v>12824</v>
      </c>
      <c r="H6">
        <f t="shared" si="2"/>
        <v>164454976</v>
      </c>
    </row>
    <row r="7" spans="2:8">
      <c r="B7" s="2">
        <v>44700</v>
      </c>
      <c r="C7">
        <f t="shared" si="3"/>
        <v>224</v>
      </c>
      <c r="D7">
        <f t="shared" si="0"/>
        <v>50176</v>
      </c>
      <c r="E7" s="2"/>
      <c r="F7">
        <v>51000</v>
      </c>
      <c r="G7">
        <f t="shared" si="1"/>
        <v>6524</v>
      </c>
      <c r="H7">
        <f t="shared" si="2"/>
        <v>42562576</v>
      </c>
    </row>
    <row r="8" spans="2:8">
      <c r="B8">
        <v>43700</v>
      </c>
      <c r="C8">
        <f t="shared" si="3"/>
        <v>-776</v>
      </c>
      <c r="D8">
        <f t="shared" si="0"/>
        <v>602176</v>
      </c>
      <c r="F8">
        <v>40000</v>
      </c>
      <c r="G8">
        <f t="shared" si="1"/>
        <v>-4476</v>
      </c>
      <c r="H8">
        <f t="shared" si="2"/>
        <v>20034576</v>
      </c>
    </row>
    <row r="9" spans="2:8">
      <c r="B9">
        <v>45200</v>
      </c>
      <c r="C9">
        <f t="shared" si="3"/>
        <v>724</v>
      </c>
      <c r="D9">
        <f t="shared" si="0"/>
        <v>524176</v>
      </c>
      <c r="F9" s="2">
        <v>48600</v>
      </c>
      <c r="G9">
        <f t="shared" si="1"/>
        <v>4124</v>
      </c>
      <c r="H9">
        <f t="shared" si="2"/>
        <v>17007376</v>
      </c>
    </row>
    <row r="10" spans="2:8">
      <c r="B10">
        <v>46300</v>
      </c>
      <c r="C10">
        <f t="shared" si="3"/>
        <v>1824</v>
      </c>
      <c r="D10">
        <f t="shared" si="0"/>
        <v>3326976</v>
      </c>
      <c r="F10">
        <v>37800</v>
      </c>
      <c r="G10">
        <f t="shared" si="1"/>
        <v>-6676</v>
      </c>
      <c r="H10">
        <f t="shared" si="2"/>
        <v>44568976</v>
      </c>
    </row>
    <row r="11" spans="2:8">
      <c r="B11">
        <v>43900</v>
      </c>
      <c r="C11">
        <f t="shared" si="3"/>
        <v>-576</v>
      </c>
      <c r="D11">
        <f t="shared" si="0"/>
        <v>331776</v>
      </c>
      <c r="F11">
        <v>40600</v>
      </c>
      <c r="G11">
        <f t="shared" si="1"/>
        <v>-3876</v>
      </c>
      <c r="H11">
        <f t="shared" si="2"/>
        <v>15023376</v>
      </c>
    </row>
    <row r="12" spans="2:8">
      <c r="B12" s="2">
        <v>44300</v>
      </c>
      <c r="C12">
        <f t="shared" si="3"/>
        <v>-176</v>
      </c>
      <c r="D12">
        <f t="shared" si="0"/>
        <v>30976</v>
      </c>
      <c r="E12" s="2"/>
      <c r="F12">
        <v>28000</v>
      </c>
      <c r="G12">
        <f t="shared" si="1"/>
        <v>-16476</v>
      </c>
      <c r="H12">
        <f t="shared" si="2"/>
        <v>271458576</v>
      </c>
    </row>
    <row r="13" spans="2:8">
      <c r="B13">
        <v>43300</v>
      </c>
      <c r="C13">
        <f t="shared" si="3"/>
        <v>-1176</v>
      </c>
      <c r="D13">
        <f t="shared" si="0"/>
        <v>1382976</v>
      </c>
      <c r="F13">
        <v>54100</v>
      </c>
      <c r="G13">
        <f t="shared" si="1"/>
        <v>9624</v>
      </c>
      <c r="H13">
        <f t="shared" si="2"/>
        <v>92621376</v>
      </c>
    </row>
    <row r="14" spans="2:8">
      <c r="B14">
        <v>43200</v>
      </c>
      <c r="C14">
        <f t="shared" si="3"/>
        <v>-1276</v>
      </c>
      <c r="D14">
        <f t="shared" si="0"/>
        <v>1628176</v>
      </c>
      <c r="F14">
        <v>31200</v>
      </c>
      <c r="G14">
        <f t="shared" si="1"/>
        <v>-13276</v>
      </c>
      <c r="H14">
        <f t="shared" si="2"/>
        <v>176252176</v>
      </c>
    </row>
    <row r="15" spans="2:8">
      <c r="B15">
        <v>44000</v>
      </c>
      <c r="C15">
        <f t="shared" si="3"/>
        <v>-476</v>
      </c>
      <c r="D15">
        <f t="shared" si="0"/>
        <v>226576</v>
      </c>
      <c r="F15" s="2">
        <v>46700</v>
      </c>
      <c r="G15">
        <f t="shared" si="1"/>
        <v>2224</v>
      </c>
      <c r="H15">
        <f t="shared" si="2"/>
        <v>4946176</v>
      </c>
    </row>
    <row r="16" spans="2:8">
      <c r="B16" s="2">
        <v>44200</v>
      </c>
      <c r="C16">
        <f t="shared" si="3"/>
        <v>-276</v>
      </c>
      <c r="D16">
        <f t="shared" si="0"/>
        <v>76176</v>
      </c>
      <c r="E16" s="2"/>
      <c r="F16">
        <v>51900</v>
      </c>
      <c r="G16">
        <f t="shared" si="1"/>
        <v>7424</v>
      </c>
      <c r="H16">
        <f t="shared" si="2"/>
        <v>55115776</v>
      </c>
    </row>
    <row r="17" spans="1:8">
      <c r="B17">
        <v>42900</v>
      </c>
      <c r="C17">
        <f t="shared" si="3"/>
        <v>-1576</v>
      </c>
      <c r="D17">
        <f t="shared" si="0"/>
        <v>2483776</v>
      </c>
      <c r="F17">
        <v>46700</v>
      </c>
      <c r="G17">
        <f t="shared" si="1"/>
        <v>2224</v>
      </c>
      <c r="H17">
        <f t="shared" si="2"/>
        <v>4946176</v>
      </c>
    </row>
    <row r="18" spans="1:8">
      <c r="B18">
        <v>44400</v>
      </c>
      <c r="C18">
        <f t="shared" si="3"/>
        <v>-76</v>
      </c>
      <c r="D18">
        <f t="shared" si="0"/>
        <v>5776</v>
      </c>
      <c r="F18">
        <v>54600</v>
      </c>
      <c r="G18">
        <f t="shared" si="1"/>
        <v>10124</v>
      </c>
      <c r="H18">
        <f t="shared" si="2"/>
        <v>102495376</v>
      </c>
    </row>
    <row r="19" spans="1:8">
      <c r="B19">
        <v>44600</v>
      </c>
      <c r="C19">
        <f t="shared" si="3"/>
        <v>124</v>
      </c>
      <c r="D19">
        <f t="shared" si="0"/>
        <v>15376</v>
      </c>
      <c r="F19">
        <v>47200</v>
      </c>
      <c r="G19">
        <f t="shared" si="1"/>
        <v>2724</v>
      </c>
      <c r="H19">
        <f t="shared" si="2"/>
        <v>7420176</v>
      </c>
    </row>
    <row r="20" spans="1:8">
      <c r="B20">
        <v>45100</v>
      </c>
      <c r="C20">
        <f t="shared" si="3"/>
        <v>624</v>
      </c>
      <c r="D20">
        <f t="shared" si="0"/>
        <v>389376</v>
      </c>
      <c r="F20" s="2">
        <v>39900</v>
      </c>
      <c r="G20">
        <f t="shared" si="1"/>
        <v>-4576</v>
      </c>
      <c r="H20">
        <f t="shared" si="2"/>
        <v>20939776</v>
      </c>
    </row>
    <row r="21" spans="1:8">
      <c r="B21">
        <v>27800</v>
      </c>
      <c r="C21">
        <f t="shared" si="3"/>
        <v>-16676</v>
      </c>
      <c r="D21">
        <f t="shared" si="0"/>
        <v>278088976</v>
      </c>
      <c r="F21">
        <v>52900</v>
      </c>
      <c r="G21">
        <f t="shared" si="1"/>
        <v>8424</v>
      </c>
      <c r="H21">
        <f t="shared" si="2"/>
        <v>70963776</v>
      </c>
    </row>
    <row r="22" spans="1:8">
      <c r="B22">
        <v>44700</v>
      </c>
      <c r="C22">
        <f t="shared" si="3"/>
        <v>224</v>
      </c>
      <c r="D22">
        <f t="shared" si="0"/>
        <v>50176</v>
      </c>
      <c r="F22">
        <v>43600</v>
      </c>
      <c r="G22">
        <f t="shared" si="1"/>
        <v>-876</v>
      </c>
      <c r="H22">
        <f t="shared" si="2"/>
        <v>767376</v>
      </c>
    </row>
    <row r="23" spans="1:8">
      <c r="B23" s="2">
        <v>44600</v>
      </c>
      <c r="C23">
        <f t="shared" si="3"/>
        <v>124</v>
      </c>
      <c r="D23">
        <f t="shared" si="0"/>
        <v>15376</v>
      </c>
      <c r="E23" s="2"/>
      <c r="F23">
        <v>49300</v>
      </c>
      <c r="G23">
        <f t="shared" si="1"/>
        <v>4824</v>
      </c>
      <c r="H23">
        <f t="shared" si="2"/>
        <v>23270976</v>
      </c>
    </row>
    <row r="24" spans="1:8">
      <c r="B24">
        <v>46300</v>
      </c>
      <c r="C24">
        <f t="shared" si="3"/>
        <v>1824</v>
      </c>
      <c r="D24">
        <f t="shared" si="0"/>
        <v>3326976</v>
      </c>
      <c r="F24">
        <v>56800</v>
      </c>
      <c r="G24">
        <f t="shared" si="1"/>
        <v>12324</v>
      </c>
      <c r="H24">
        <f t="shared" si="2"/>
        <v>151880976</v>
      </c>
    </row>
    <row r="25" spans="1:8">
      <c r="B25">
        <v>44900</v>
      </c>
      <c r="C25">
        <f t="shared" si="3"/>
        <v>424</v>
      </c>
      <c r="D25">
        <f t="shared" si="0"/>
        <v>179776</v>
      </c>
      <c r="F25" s="2">
        <v>38200</v>
      </c>
      <c r="G25">
        <f t="shared" si="1"/>
        <v>-6276</v>
      </c>
      <c r="H25">
        <f t="shared" si="2"/>
        <v>39388176</v>
      </c>
    </row>
    <row r="26" spans="1:8">
      <c r="B26">
        <v>44800</v>
      </c>
      <c r="C26">
        <f t="shared" si="3"/>
        <v>324</v>
      </c>
      <c r="D26">
        <f t="shared" si="0"/>
        <v>104976</v>
      </c>
      <c r="F26">
        <v>27800</v>
      </c>
      <c r="G26">
        <f t="shared" si="1"/>
        <v>-16676</v>
      </c>
      <c r="H26">
        <f t="shared" si="2"/>
        <v>278088976</v>
      </c>
    </row>
    <row r="28" spans="1:8">
      <c r="A28" t="s">
        <v>1</v>
      </c>
      <c r="B28">
        <f>AVERAGE(B2:B26)</f>
        <v>44476</v>
      </c>
      <c r="F28">
        <f>AVERAGE(F2:F26)</f>
        <v>44476</v>
      </c>
    </row>
    <row r="29" spans="1:8">
      <c r="A29" t="s">
        <v>4</v>
      </c>
      <c r="B29">
        <f>MIN(B2:B26)</f>
        <v>27800</v>
      </c>
      <c r="F29">
        <f>MIN(F2:F26)</f>
        <v>27800</v>
      </c>
    </row>
    <row r="30" spans="1:8">
      <c r="A30" t="s">
        <v>3</v>
      </c>
      <c r="B30">
        <f>MAX(B2:B26)</f>
        <v>57300</v>
      </c>
      <c r="F30">
        <f>MAX(F2:F26)</f>
        <v>57300</v>
      </c>
    </row>
    <row r="32" spans="1:8">
      <c r="A32" t="s">
        <v>6</v>
      </c>
      <c r="B32">
        <f>B30-B29</f>
        <v>29500</v>
      </c>
    </row>
    <row r="34" spans="1:6">
      <c r="A34" t="s">
        <v>24</v>
      </c>
      <c r="B34">
        <f>SUM(D2:D26)/24</f>
        <v>19292733.333333332</v>
      </c>
      <c r="F34">
        <f>SUM(H2:H26)/24</f>
        <v>75659400</v>
      </c>
    </row>
    <row r="35" spans="1:6">
      <c r="A35" t="s">
        <v>20</v>
      </c>
      <c r="B35">
        <f>SQRT(B34)</f>
        <v>4392.3494092949086</v>
      </c>
      <c r="F35">
        <f>SQRT(F34)</f>
        <v>8698.2412015303416</v>
      </c>
    </row>
    <row r="37" spans="1:6">
      <c r="A37" t="s">
        <v>25</v>
      </c>
      <c r="B37">
        <f>B35/B28</f>
        <v>9.8757743711100562E-2</v>
      </c>
      <c r="F37">
        <f>F35/F28</f>
        <v>0.19557157121886729</v>
      </c>
    </row>
    <row r="40" spans="1:6">
      <c r="A40" t="s">
        <v>26</v>
      </c>
      <c r="B40">
        <f>STDEV(B2:B26)</f>
        <v>4392.3494092949086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zoomScale="154" zoomScaleNormal="154" workbookViewId="0">
      <selection activeCell="B33" sqref="B33"/>
    </sheetView>
  </sheetViews>
  <sheetFormatPr defaultRowHeight="15"/>
  <cols>
    <col min="4" max="4" width="10.85546875" bestFit="1" customWidth="1"/>
    <col min="6" max="6" width="15.28515625" customWidth="1"/>
  </cols>
  <sheetData>
    <row r="1" spans="1:6">
      <c r="B1" t="s">
        <v>10</v>
      </c>
      <c r="C1" t="s">
        <v>11</v>
      </c>
      <c r="D1" t="s">
        <v>12</v>
      </c>
    </row>
    <row r="2" spans="1:6">
      <c r="B2">
        <v>31600</v>
      </c>
      <c r="C2">
        <f>B2-$B$8</f>
        <v>-13400</v>
      </c>
      <c r="D2">
        <f>C2^2</f>
        <v>179560000</v>
      </c>
    </row>
    <row r="3" spans="1:6">
      <c r="B3">
        <v>40900</v>
      </c>
      <c r="C3">
        <f t="shared" ref="C3:C6" si="0">B3-$B$8</f>
        <v>-4100</v>
      </c>
      <c r="D3">
        <f>C3^2</f>
        <v>16810000</v>
      </c>
    </row>
    <row r="4" spans="1:6">
      <c r="B4">
        <v>45000</v>
      </c>
      <c r="C4">
        <f t="shared" si="0"/>
        <v>0</v>
      </c>
      <c r="D4">
        <f>C4^2</f>
        <v>0</v>
      </c>
    </row>
    <row r="5" spans="1:6">
      <c r="B5">
        <v>50200</v>
      </c>
      <c r="C5">
        <f t="shared" si="0"/>
        <v>5200</v>
      </c>
      <c r="D5">
        <f>C5^2</f>
        <v>27040000</v>
      </c>
    </row>
    <row r="6" spans="1:6">
      <c r="B6">
        <v>57300</v>
      </c>
      <c r="C6">
        <f t="shared" si="0"/>
        <v>12300</v>
      </c>
      <c r="D6">
        <f>C6^2</f>
        <v>151290000</v>
      </c>
    </row>
    <row r="8" spans="1:6">
      <c r="A8" t="s">
        <v>1</v>
      </c>
      <c r="B8">
        <f>AVERAGE(B2:B6)</f>
        <v>45000</v>
      </c>
      <c r="C8">
        <f>AVERAGE(C2:C6)</f>
        <v>0</v>
      </c>
      <c r="D8">
        <f>AVERAGE(D2:D6)</f>
        <v>74940000</v>
      </c>
    </row>
    <row r="9" spans="1:6">
      <c r="F9" t="s">
        <v>15</v>
      </c>
    </row>
    <row r="10" spans="1:6">
      <c r="A10" t="s">
        <v>13</v>
      </c>
      <c r="D10">
        <f>AVERAGE(D2:D6)</f>
        <v>74940000</v>
      </c>
      <c r="F10">
        <f>SUM(D2:D6)/4</f>
        <v>93675000</v>
      </c>
    </row>
    <row r="12" spans="1:6">
      <c r="A12" t="s">
        <v>14</v>
      </c>
      <c r="D12">
        <f>SQRT(D10)</f>
        <v>8656.7892431316595</v>
      </c>
      <c r="F12">
        <f>SQRT(F10)</f>
        <v>9678.5846072656714</v>
      </c>
    </row>
    <row r="15" spans="1:6">
      <c r="B15" t="s">
        <v>9</v>
      </c>
      <c r="C15" t="s">
        <v>11</v>
      </c>
      <c r="D15" t="s">
        <v>12</v>
      </c>
    </row>
    <row r="16" spans="1:6">
      <c r="B16">
        <v>46.2</v>
      </c>
      <c r="C16">
        <f>B16-$B$22</f>
        <v>-1.5999999999999943</v>
      </c>
      <c r="D16">
        <f>C16^2</f>
        <v>2.5599999999999818</v>
      </c>
    </row>
    <row r="17" spans="1:4">
      <c r="B17">
        <v>57.3</v>
      </c>
      <c r="C17">
        <f t="shared" ref="C17:C20" si="1">B17-$B$22</f>
        <v>9.5</v>
      </c>
      <c r="D17">
        <f>C17^2</f>
        <v>90.25</v>
      </c>
    </row>
    <row r="18" spans="1:4">
      <c r="B18">
        <v>44.6</v>
      </c>
      <c r="C18">
        <f t="shared" si="1"/>
        <v>-3.1999999999999957</v>
      </c>
      <c r="D18">
        <f t="shared" ref="D18:D20" si="2">C18^2</f>
        <v>10.239999999999974</v>
      </c>
    </row>
    <row r="19" spans="1:4">
      <c r="B19">
        <v>44.8</v>
      </c>
      <c r="C19">
        <f t="shared" si="1"/>
        <v>-3</v>
      </c>
      <c r="D19">
        <f t="shared" si="2"/>
        <v>9</v>
      </c>
    </row>
    <row r="20" spans="1:4">
      <c r="B20">
        <v>46.1</v>
      </c>
      <c r="C20">
        <f t="shared" si="1"/>
        <v>-1.6999999999999957</v>
      </c>
      <c r="D20">
        <f t="shared" si="2"/>
        <v>2.8899999999999855</v>
      </c>
    </row>
    <row r="22" spans="1:4">
      <c r="A22" t="s">
        <v>1</v>
      </c>
      <c r="B22">
        <f>AVERAGE(B16:B20)</f>
        <v>47.8</v>
      </c>
    </row>
    <row r="23" spans="1:4">
      <c r="A23" t="s">
        <v>16</v>
      </c>
      <c r="D23">
        <f>SUM(D16:D20)/4</f>
        <v>28.734999999999985</v>
      </c>
    </row>
    <row r="24" spans="1:4">
      <c r="A24" t="s">
        <v>17</v>
      </c>
      <c r="D24">
        <f>SQRT(D23)</f>
        <v>5.3605037076752389</v>
      </c>
    </row>
    <row r="28" spans="1:4">
      <c r="B28" t="s">
        <v>18</v>
      </c>
      <c r="C28" t="s">
        <v>19</v>
      </c>
    </row>
    <row r="29" spans="1:4">
      <c r="A29" t="s">
        <v>1</v>
      </c>
      <c r="B29">
        <f>95</f>
        <v>95</v>
      </c>
      <c r="C29">
        <v>32.5</v>
      </c>
    </row>
    <row r="30" spans="1:4">
      <c r="A30" t="s">
        <v>20</v>
      </c>
      <c r="B30">
        <v>6.2</v>
      </c>
      <c r="C30">
        <v>5.5</v>
      </c>
    </row>
    <row r="32" spans="1:4">
      <c r="A32" t="s">
        <v>21</v>
      </c>
      <c r="B32">
        <f>B30/B29</f>
        <v>6.5263157894736842E-2</v>
      </c>
      <c r="C32">
        <f>C30/C29</f>
        <v>0.16923076923076924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G11"/>
  <sheetViews>
    <sheetView zoomScale="154" zoomScaleNormal="154" workbookViewId="0">
      <selection activeCell="F12" sqref="F12"/>
    </sheetView>
  </sheetViews>
  <sheetFormatPr defaultRowHeight="15"/>
  <cols>
    <col min="1" max="1" width="17.140625" customWidth="1"/>
    <col min="5" max="5" width="15" customWidth="1"/>
    <col min="6" max="6" width="9.85546875" bestFit="1" customWidth="1"/>
  </cols>
  <sheetData>
    <row r="2" spans="1:7">
      <c r="A2" t="s">
        <v>9</v>
      </c>
      <c r="B2" t="s">
        <v>11</v>
      </c>
      <c r="C2" t="s">
        <v>22</v>
      </c>
      <c r="E2" t="s">
        <v>10</v>
      </c>
      <c r="F2" t="s">
        <v>11</v>
      </c>
      <c r="G2" t="s">
        <v>12</v>
      </c>
    </row>
    <row r="3" spans="1:7">
      <c r="A3" s="1">
        <v>44600</v>
      </c>
      <c r="B3">
        <f>A3-$B$9</f>
        <v>120</v>
      </c>
      <c r="C3">
        <f>B3^2</f>
        <v>14400</v>
      </c>
      <c r="E3">
        <v>40900</v>
      </c>
      <c r="F3">
        <f>E3-$F$9</f>
        <v>-1960</v>
      </c>
      <c r="G3">
        <f>F3^2</f>
        <v>3841600</v>
      </c>
    </row>
    <row r="4" spans="1:7">
      <c r="A4">
        <v>44700</v>
      </c>
      <c r="B4">
        <f t="shared" ref="B4:B7" si="0">A4-$B$9</f>
        <v>220</v>
      </c>
      <c r="C4">
        <f t="shared" ref="C4:C7" si="1">B4^2</f>
        <v>48400</v>
      </c>
      <c r="E4">
        <v>48600</v>
      </c>
      <c r="F4">
        <f t="shared" ref="F4:F7" si="2">E4-$F$9</f>
        <v>5740</v>
      </c>
      <c r="G4">
        <f t="shared" ref="G4:G7" si="3">F4^2</f>
        <v>32947600</v>
      </c>
    </row>
    <row r="5" spans="1:7">
      <c r="A5">
        <v>44300</v>
      </c>
      <c r="B5">
        <f t="shared" si="0"/>
        <v>-180</v>
      </c>
      <c r="C5">
        <f t="shared" si="1"/>
        <v>32400</v>
      </c>
      <c r="E5">
        <v>46700</v>
      </c>
      <c r="F5">
        <f t="shared" si="2"/>
        <v>3840</v>
      </c>
      <c r="G5">
        <f t="shared" si="3"/>
        <v>14745600</v>
      </c>
    </row>
    <row r="6" spans="1:7">
      <c r="A6">
        <v>44200</v>
      </c>
      <c r="B6">
        <f t="shared" si="0"/>
        <v>-280</v>
      </c>
      <c r="C6">
        <f t="shared" si="1"/>
        <v>78400</v>
      </c>
      <c r="E6">
        <v>39900</v>
      </c>
      <c r="F6">
        <f t="shared" si="2"/>
        <v>-2960</v>
      </c>
      <c r="G6">
        <f t="shared" si="3"/>
        <v>8761600</v>
      </c>
    </row>
    <row r="7" spans="1:7">
      <c r="A7">
        <v>44600</v>
      </c>
      <c r="B7">
        <f t="shared" si="0"/>
        <v>120</v>
      </c>
      <c r="C7">
        <f t="shared" si="1"/>
        <v>14400</v>
      </c>
      <c r="E7">
        <v>38200</v>
      </c>
      <c r="F7">
        <f t="shared" si="2"/>
        <v>-4660</v>
      </c>
      <c r="G7">
        <f t="shared" si="3"/>
        <v>21715600</v>
      </c>
    </row>
    <row r="9" spans="1:7">
      <c r="A9" t="s">
        <v>1</v>
      </c>
      <c r="B9">
        <f>AVERAGE(A3:A7)</f>
        <v>44480</v>
      </c>
      <c r="E9" t="s">
        <v>1</v>
      </c>
      <c r="F9">
        <f>AVERAGE(E3:E7)</f>
        <v>42860</v>
      </c>
    </row>
    <row r="10" spans="1:7">
      <c r="A10" t="s">
        <v>23</v>
      </c>
      <c r="B10">
        <f>SUM(C3:C7)/4</f>
        <v>47000</v>
      </c>
      <c r="E10" t="s">
        <v>23</v>
      </c>
      <c r="F10">
        <f>SUM(G3:G7)/4</f>
        <v>20503000</v>
      </c>
    </row>
    <row r="11" spans="1:7">
      <c r="A11" t="s">
        <v>14</v>
      </c>
      <c r="B11">
        <f>SQRT(B10)</f>
        <v>216.79483388678798</v>
      </c>
      <c r="E11" t="s">
        <v>17</v>
      </c>
      <c r="F11">
        <f>SQRT(F10)</f>
        <v>4528.0238515272858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77"/>
  <sheetViews>
    <sheetView tabSelected="1" zoomScale="178" zoomScaleNormal="178" workbookViewId="0">
      <selection activeCell="A33" sqref="A33:XFD33"/>
    </sheetView>
  </sheetViews>
  <sheetFormatPr defaultRowHeight="15"/>
  <cols>
    <col min="1" max="1" width="10.140625" customWidth="1"/>
  </cols>
  <sheetData>
    <row r="1" spans="1:1">
      <c r="A1" t="s">
        <v>0</v>
      </c>
    </row>
    <row r="3" spans="1:1">
      <c r="A3">
        <v>30000</v>
      </c>
    </row>
    <row r="4" spans="1:1">
      <c r="A4">
        <v>23500</v>
      </c>
    </row>
    <row r="5" spans="1:1">
      <c r="A5">
        <v>18300</v>
      </c>
    </row>
    <row r="6" spans="1:1">
      <c r="A6">
        <v>34000</v>
      </c>
    </row>
    <row r="7" spans="1:1">
      <c r="A7">
        <v>30000</v>
      </c>
    </row>
    <row r="8" spans="1:1">
      <c r="A8">
        <v>34800</v>
      </c>
    </row>
    <row r="9" spans="1:1">
      <c r="A9">
        <v>38700</v>
      </c>
    </row>
    <row r="10" spans="1:1">
      <c r="A10">
        <v>28600</v>
      </c>
    </row>
    <row r="11" spans="1:1">
      <c r="A11">
        <v>25900</v>
      </c>
    </row>
    <row r="12" spans="1:1">
      <c r="A12">
        <v>35300</v>
      </c>
    </row>
    <row r="13" spans="1:1">
      <c r="A13">
        <v>25800</v>
      </c>
    </row>
    <row r="14" spans="1:1">
      <c r="A14">
        <v>26900</v>
      </c>
    </row>
    <row r="15" spans="1:1">
      <c r="A15">
        <v>36900</v>
      </c>
    </row>
    <row r="16" spans="1:1">
      <c r="A16">
        <v>34100</v>
      </c>
    </row>
    <row r="17" spans="1:1">
      <c r="A17">
        <v>33600</v>
      </c>
    </row>
    <row r="18" spans="1:1">
      <c r="A18">
        <v>25500</v>
      </c>
    </row>
    <row r="19" spans="1:1">
      <c r="A19">
        <v>22000</v>
      </c>
    </row>
    <row r="20" spans="1:1">
      <c r="A20">
        <v>35300</v>
      </c>
    </row>
    <row r="21" spans="1:1">
      <c r="A21">
        <v>40000</v>
      </c>
    </row>
    <row r="22" spans="1:1">
      <c r="A22">
        <v>28000</v>
      </c>
    </row>
    <row r="23" spans="1:1">
      <c r="A23">
        <v>24600</v>
      </c>
    </row>
    <row r="24" spans="1:1">
      <c r="A24">
        <v>40300</v>
      </c>
    </row>
    <row r="25" spans="1:1">
      <c r="A25">
        <v>31800</v>
      </c>
    </row>
    <row r="26" spans="1:1">
      <c r="A26">
        <v>34300</v>
      </c>
    </row>
    <row r="27" spans="1:1">
      <c r="A27">
        <v>28500</v>
      </c>
    </row>
    <row r="28" spans="1:1">
      <c r="A28">
        <v>33900</v>
      </c>
    </row>
    <row r="29" spans="1:1">
      <c r="A29">
        <v>27000</v>
      </c>
    </row>
    <row r="30" spans="1:1">
      <c r="A30">
        <v>31900</v>
      </c>
    </row>
    <row r="31" spans="1:1">
      <c r="A31">
        <v>22800</v>
      </c>
    </row>
    <row r="32" spans="1:1">
      <c r="A32">
        <v>24400</v>
      </c>
    </row>
    <row r="33" spans="1:1">
      <c r="A33">
        <v>30800</v>
      </c>
    </row>
    <row r="34" spans="1:1">
      <c r="A34">
        <v>31500</v>
      </c>
    </row>
    <row r="35" spans="1:1">
      <c r="A35">
        <v>23800</v>
      </c>
    </row>
    <row r="36" spans="1:1">
      <c r="A36">
        <v>30600</v>
      </c>
    </row>
    <row r="37" spans="1:1">
      <c r="A37">
        <v>24700</v>
      </c>
    </row>
    <row r="38" spans="1:1">
      <c r="A38">
        <v>34000</v>
      </c>
    </row>
    <row r="39" spans="1:1">
      <c r="A39">
        <v>25000</v>
      </c>
    </row>
    <row r="40" spans="1:1">
      <c r="A40">
        <v>26200</v>
      </c>
    </row>
    <row r="41" spans="1:1">
      <c r="A41">
        <v>36300</v>
      </c>
    </row>
    <row r="42" spans="1:1">
      <c r="A42">
        <v>17800</v>
      </c>
    </row>
    <row r="43" spans="1:1">
      <c r="A43">
        <v>22600</v>
      </c>
    </row>
    <row r="44" spans="1:1">
      <c r="A44">
        <v>38100</v>
      </c>
    </row>
    <row r="45" spans="1:1">
      <c r="A45">
        <v>29600</v>
      </c>
    </row>
    <row r="46" spans="1:1">
      <c r="A46">
        <v>23200</v>
      </c>
    </row>
    <row r="47" spans="1:1">
      <c r="A47">
        <v>34600</v>
      </c>
    </row>
    <row r="48" spans="1:1">
      <c r="A48">
        <v>23600</v>
      </c>
    </row>
    <row r="49" spans="1:1">
      <c r="A49">
        <v>24200</v>
      </c>
    </row>
    <row r="50" spans="1:1">
      <c r="A50">
        <v>28600</v>
      </c>
    </row>
    <row r="51" spans="1:1">
      <c r="A51">
        <v>35800</v>
      </c>
    </row>
    <row r="52" spans="1:1">
      <c r="A52">
        <v>30400</v>
      </c>
    </row>
    <row r="53" spans="1:1">
      <c r="A53">
        <v>29200</v>
      </c>
    </row>
    <row r="54" spans="1:1">
      <c r="A54">
        <v>25700</v>
      </c>
    </row>
    <row r="55" spans="1:1">
      <c r="A55">
        <v>30800</v>
      </c>
    </row>
    <row r="56" spans="1:1">
      <c r="A56">
        <v>30700</v>
      </c>
    </row>
    <row r="57" spans="1:1">
      <c r="A57">
        <v>26500</v>
      </c>
    </row>
    <row r="58" spans="1:1">
      <c r="A58">
        <v>32600</v>
      </c>
    </row>
    <row r="59" spans="1:1">
      <c r="A59">
        <v>22600</v>
      </c>
    </row>
    <row r="60" spans="1:1">
      <c r="A60">
        <v>30800</v>
      </c>
    </row>
    <row r="61" spans="1:1">
      <c r="A61">
        <v>38200</v>
      </c>
    </row>
    <row r="62" spans="1:1">
      <c r="A62">
        <v>18200</v>
      </c>
    </row>
    <row r="63" spans="1:1">
      <c r="A63">
        <v>23900</v>
      </c>
    </row>
    <row r="64" spans="1:1">
      <c r="A64">
        <v>29000</v>
      </c>
    </row>
    <row r="65" spans="1:1">
      <c r="A65">
        <v>24200</v>
      </c>
    </row>
    <row r="66" spans="1:1">
      <c r="A66">
        <v>29900</v>
      </c>
    </row>
    <row r="67" spans="1:1">
      <c r="A67">
        <v>25600</v>
      </c>
    </row>
    <row r="68" spans="1:1">
      <c r="A68">
        <v>29800</v>
      </c>
    </row>
    <row r="69" spans="1:1">
      <c r="A69">
        <v>27300</v>
      </c>
    </row>
    <row r="70" spans="1:1">
      <c r="A70">
        <v>29300</v>
      </c>
    </row>
    <row r="71" spans="1:1">
      <c r="A71">
        <v>25300</v>
      </c>
    </row>
    <row r="72" spans="1:1">
      <c r="A72">
        <v>30400</v>
      </c>
    </row>
    <row r="73" spans="1:1">
      <c r="A73">
        <v>33000</v>
      </c>
    </row>
    <row r="74" spans="1:1">
      <c r="A74">
        <v>35800</v>
      </c>
    </row>
    <row r="75" spans="1:1">
      <c r="A75">
        <v>29000</v>
      </c>
    </row>
    <row r="76" spans="1:1">
      <c r="A76">
        <v>21000</v>
      </c>
    </row>
    <row r="77" spans="1:1">
      <c r="A77">
        <v>27700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>Le Moyne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ierlanmt</dc:creator>
  <cp:lastModifiedBy>ierlanmt</cp:lastModifiedBy>
  <dcterms:created xsi:type="dcterms:W3CDTF">2010-08-30T14:17:42Z</dcterms:created>
  <dcterms:modified xsi:type="dcterms:W3CDTF">2010-09-20T15:01:56Z</dcterms:modified>
</cp:coreProperties>
</file>