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95" windowHeight="7935" activeTab="4"/>
  </bookViews>
  <sheets>
    <sheet name="Sheet5" sheetId="5" r:id="rId1"/>
    <sheet name="Full" sheetId="6" r:id="rId2"/>
    <sheet name="Sheet1" sheetId="1" r:id="rId3"/>
    <sheet name="Restricted" sheetId="2" r:id="rId4"/>
    <sheet name="Dum Variables" sheetId="3" r:id="rId5"/>
  </sheets>
  <calcPr calcId="125725"/>
  <pivotCaches>
    <pivotCache cacheId="0" r:id="rId6"/>
  </pivotCaches>
</workbook>
</file>

<file path=xl/calcChain.xml><?xml version="1.0" encoding="utf-8"?>
<calcChain xmlns="http://schemas.openxmlformats.org/spreadsheetml/2006/main">
  <c r="O8" i="3"/>
  <c r="O6"/>
  <c r="K26"/>
  <c r="K9" i="2"/>
  <c r="K8"/>
  <c r="V14" i="6"/>
  <c r="V13"/>
  <c r="V11"/>
  <c r="V10"/>
  <c r="L9" i="5"/>
  <c r="L8"/>
  <c r="L4"/>
  <c r="L5"/>
  <c r="F30"/>
  <c r="I5"/>
  <c r="E16"/>
  <c r="L3"/>
  <c r="H41"/>
  <c r="H40"/>
  <c r="E44"/>
  <c r="E42"/>
  <c r="E40"/>
  <c r="E41"/>
  <c r="D19"/>
  <c r="I37"/>
  <c r="I35"/>
  <c r="I34"/>
  <c r="I31"/>
  <c r="K32"/>
  <c r="I32"/>
  <c r="K30"/>
  <c r="K20"/>
  <c r="K21"/>
  <c r="K22"/>
  <c r="K23"/>
  <c r="K24"/>
  <c r="K25"/>
  <c r="K26"/>
  <c r="K27"/>
  <c r="K28"/>
  <c r="K19"/>
  <c r="J20"/>
  <c r="J21"/>
  <c r="J22"/>
  <c r="J23"/>
  <c r="J24"/>
  <c r="J25"/>
  <c r="J26"/>
  <c r="J27"/>
  <c r="J28"/>
  <c r="J19"/>
  <c r="I30"/>
  <c r="H19"/>
  <c r="F16"/>
  <c r="B33"/>
  <c r="B32"/>
  <c r="I20"/>
  <c r="I21"/>
  <c r="I22"/>
  <c r="I23"/>
  <c r="I24"/>
  <c r="I25"/>
  <c r="I26"/>
  <c r="I27"/>
  <c r="I28"/>
  <c r="G19"/>
  <c r="I19"/>
  <c r="H20"/>
  <c r="H21"/>
  <c r="H22"/>
  <c r="H23"/>
  <c r="H24"/>
  <c r="H25"/>
  <c r="H26"/>
  <c r="H27"/>
  <c r="H28"/>
  <c r="G21"/>
  <c r="G22"/>
  <c r="G23"/>
  <c r="G24"/>
  <c r="G25"/>
  <c r="G26"/>
  <c r="G27"/>
  <c r="G28"/>
  <c r="G20"/>
  <c r="E33"/>
  <c r="E32"/>
  <c r="F20"/>
  <c r="F21"/>
  <c r="F22"/>
  <c r="F23"/>
  <c r="F24"/>
  <c r="F25"/>
  <c r="F26"/>
  <c r="F27"/>
  <c r="F28"/>
  <c r="F19"/>
  <c r="E30"/>
  <c r="E20"/>
  <c r="E21"/>
  <c r="E22"/>
  <c r="E23"/>
  <c r="E24"/>
  <c r="E25"/>
  <c r="E26"/>
  <c r="E27"/>
  <c r="E28"/>
  <c r="E19"/>
  <c r="C19"/>
  <c r="D20"/>
  <c r="D21"/>
  <c r="D22"/>
  <c r="D23"/>
  <c r="D24"/>
  <c r="D25"/>
  <c r="D26"/>
  <c r="D27"/>
  <c r="D28"/>
  <c r="C20"/>
  <c r="C21"/>
  <c r="C22"/>
  <c r="C23"/>
  <c r="C24"/>
  <c r="C25"/>
  <c r="C26"/>
  <c r="C27"/>
  <c r="C28"/>
  <c r="B30"/>
  <c r="A30"/>
  <c r="G7"/>
  <c r="H7" s="1"/>
  <c r="I7" s="1"/>
  <c r="G8"/>
  <c r="H8" s="1"/>
  <c r="I8" s="1"/>
  <c r="G9"/>
  <c r="H9" s="1"/>
  <c r="I9" s="1"/>
  <c r="G10"/>
  <c r="H10" s="1"/>
  <c r="I10" s="1"/>
  <c r="G11"/>
  <c r="H11" s="1"/>
  <c r="I11" s="1"/>
  <c r="G12"/>
  <c r="H12" s="1"/>
  <c r="I12" s="1"/>
  <c r="G13"/>
  <c r="H13" s="1"/>
  <c r="I13" s="1"/>
  <c r="G14"/>
  <c r="H14" s="1"/>
  <c r="I14" s="1"/>
  <c r="G6"/>
  <c r="H6" s="1"/>
  <c r="I6" s="1"/>
  <c r="G5"/>
  <c r="H5" s="1"/>
  <c r="Q10" i="3" l="1"/>
  <c r="O10"/>
  <c r="Q11"/>
  <c r="O11"/>
  <c r="I16" i="5"/>
</calcChain>
</file>

<file path=xl/sharedStrings.xml><?xml version="1.0" encoding="utf-8"?>
<sst xmlns="http://schemas.openxmlformats.org/spreadsheetml/2006/main" count="3823" uniqueCount="114">
  <si>
    <t>firm</t>
  </si>
  <si>
    <t>time</t>
  </si>
  <si>
    <t>assets</t>
  </si>
  <si>
    <t>dps</t>
  </si>
  <si>
    <t>shares</t>
  </si>
  <si>
    <t>yield</t>
  </si>
  <si>
    <t>profit</t>
  </si>
  <si>
    <t>market</t>
  </si>
  <si>
    <t>debt</t>
  </si>
  <si>
    <t>totdiv</t>
  </si>
  <si>
    <t>dps.pol</t>
  </si>
  <si>
    <t>yield.pol</t>
  </si>
  <si>
    <t>totdiv.pol</t>
  </si>
  <si>
    <t>safety</t>
  </si>
  <si>
    <t>risk</t>
  </si>
  <si>
    <t>div.pay</t>
  </si>
  <si>
    <t>A</t>
  </si>
  <si>
    <t>B</t>
  </si>
  <si>
    <t>*</t>
  </si>
  <si>
    <t>Average of totdiv</t>
  </si>
  <si>
    <t>Time</t>
  </si>
  <si>
    <t>Policy A</t>
  </si>
  <si>
    <t>Average</t>
  </si>
  <si>
    <t>Predict Y</t>
  </si>
  <si>
    <t>Slope</t>
  </si>
  <si>
    <t>Y intercept</t>
  </si>
  <si>
    <t>Act - Pred</t>
  </si>
  <si>
    <t>Sq Dev</t>
  </si>
  <si>
    <t>Predictor</t>
  </si>
  <si>
    <t>Dependent</t>
  </si>
  <si>
    <t>Response</t>
  </si>
  <si>
    <t>Dev Y</t>
  </si>
  <si>
    <t>Dev X</t>
  </si>
  <si>
    <t>Dev Y * Dev X</t>
  </si>
  <si>
    <t>Sum Dev Y*DevX</t>
  </si>
  <si>
    <t>Dev X ^2</t>
  </si>
  <si>
    <t>B1</t>
  </si>
  <si>
    <t>b0</t>
  </si>
  <si>
    <t>yhat (predicted)</t>
  </si>
  <si>
    <t>Act - Pred Y</t>
  </si>
  <si>
    <t>SSE</t>
  </si>
  <si>
    <t>Intercept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</si>
  <si>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</si>
  <si>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</si>
  <si>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</si>
  <si>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</si>
  <si>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</si>
  <si>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</si>
  <si>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</si>
  <si>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</si>
  <si>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</si>
  <si>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</si>
  <si>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</si>
  <si>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</si>
  <si>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</si>
  <si>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</si>
  <si>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</si>
  <si>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</si>
  <si>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</si>
  <si>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</si>
  <si>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</si>
  <si>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</si>
  <si>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</si>
  <si>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</si>
  <si>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</si>
  <si>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SST</t>
  </si>
  <si>
    <t>Act-Mean</t>
  </si>
  <si>
    <t>Sq(Act-Mean)</t>
  </si>
  <si>
    <t>SSR</t>
  </si>
  <si>
    <t>R^2</t>
  </si>
  <si>
    <t>MSE</t>
  </si>
  <si>
    <t>F critical</t>
  </si>
  <si>
    <t>p value</t>
  </si>
  <si>
    <t>t stat</t>
  </si>
  <si>
    <t>se(b1)</t>
  </si>
  <si>
    <t>tciritical</t>
  </si>
  <si>
    <t>Upper</t>
  </si>
  <si>
    <t>Lower</t>
  </si>
  <si>
    <t>yhat(8)</t>
  </si>
  <si>
    <t>se(mean response)</t>
  </si>
  <si>
    <t>t critical</t>
  </si>
  <si>
    <t>95% CI</t>
  </si>
  <si>
    <t>Row Labels</t>
  </si>
  <si>
    <t>Grand Total</t>
  </si>
  <si>
    <t>Sum of totdiv</t>
  </si>
  <si>
    <t>Values</t>
  </si>
  <si>
    <t>Sum of market</t>
  </si>
  <si>
    <t>Sum of assets</t>
  </si>
  <si>
    <t>Sum of debt</t>
  </si>
  <si>
    <t>Sum of shares</t>
  </si>
  <si>
    <t>Sum of profit</t>
  </si>
  <si>
    <t>Firm</t>
  </si>
  <si>
    <t>Tot Div</t>
  </si>
  <si>
    <t>Market</t>
  </si>
  <si>
    <t>Assets</t>
  </si>
  <si>
    <t>Debt</t>
  </si>
  <si>
    <t>Shares</t>
  </si>
  <si>
    <t>Profit</t>
  </si>
  <si>
    <t>y</t>
  </si>
  <si>
    <t>x1</t>
  </si>
  <si>
    <t>x2</t>
  </si>
  <si>
    <t>x3</t>
  </si>
  <si>
    <t>x4</t>
  </si>
  <si>
    <t>x5</t>
  </si>
  <si>
    <t>F crtical</t>
  </si>
  <si>
    <t>Full Model</t>
  </si>
  <si>
    <t>Sum of risk</t>
  </si>
  <si>
    <t>Risk</t>
  </si>
  <si>
    <t>Dum:Risk:Avg</t>
  </si>
  <si>
    <t>Dum:Risk:High</t>
  </si>
  <si>
    <t>Avg risk to high risk</t>
  </si>
  <si>
    <t>90% CI</t>
  </si>
  <si>
    <t>yhat*</t>
  </si>
  <si>
    <t>90% PI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</si>
</sst>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0" fillId="0" borderId="0" xfId="0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/>
      <c:scatterChart>
        <c:scatterStyle val="lineMarker"/>
        <c:ser>
          <c:idx val="0"/>
          <c:order val="0"/>
          <c:tx>
            <c:strRef>
              <c:f>Sheet5!$F$4</c:f>
              <c:strCache>
                <c:ptCount val="1"/>
                <c:pt idx="0">
                  <c:v>Policy A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39141623251083962"/>
                  <c:y val="-0.13259745280541574"/>
                </c:manualLayout>
              </c:layout>
              <c:numFmt formatCode="General" sourceLinked="0"/>
            </c:trendlineLbl>
          </c:trendline>
          <c:yVal>
            <c:numRef>
              <c:f>Sheet5!$F$5:$F$14</c:f>
              <c:numCache>
                <c:formatCode>General</c:formatCode>
                <c:ptCount val="10"/>
                <c:pt idx="0">
                  <c:v>341.95035471698111</c:v>
                </c:pt>
                <c:pt idx="1">
                  <c:v>374.70394622641498</c:v>
                </c:pt>
                <c:pt idx="2">
                  <c:v>417.80041509433983</c:v>
                </c:pt>
                <c:pt idx="3">
                  <c:v>449.90204433962253</c:v>
                </c:pt>
                <c:pt idx="4">
                  <c:v>516.59626603773563</c:v>
                </c:pt>
                <c:pt idx="5">
                  <c:v>572.72747924528323</c:v>
                </c:pt>
                <c:pt idx="6">
                  <c:v>627.4290396226412</c:v>
                </c:pt>
                <c:pt idx="7">
                  <c:v>666.45900377358475</c:v>
                </c:pt>
                <c:pt idx="8">
                  <c:v>724.04310566037793</c:v>
                </c:pt>
                <c:pt idx="9">
                  <c:v>799.41017264150935</c:v>
                </c:pt>
              </c:numCache>
            </c:numRef>
          </c:yVal>
        </c:ser>
        <c:axId val="96088448"/>
        <c:axId val="96089984"/>
      </c:scatterChart>
      <c:valAx>
        <c:axId val="96088448"/>
        <c:scaling>
          <c:orientation val="minMax"/>
        </c:scaling>
        <c:axPos val="b"/>
        <c:tickLblPos val="nextTo"/>
        <c:crossAx val="96089984"/>
        <c:crosses val="autoZero"/>
        <c:crossBetween val="midCat"/>
      </c:valAx>
      <c:valAx>
        <c:axId val="96089984"/>
        <c:scaling>
          <c:orientation val="minMax"/>
        </c:scaling>
        <c:axPos val="l"/>
        <c:majorGridlines/>
        <c:numFmt formatCode="General" sourceLinked="1"/>
        <c:tickLblPos val="nextTo"/>
        <c:crossAx val="960884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74839</xdr:colOff>
      <xdr:row>34</xdr:row>
      <xdr:rowOff>61231</xdr:rowOff>
    </xdr:from>
    <xdr:to>
      <xdr:col>17</xdr:col>
      <xdr:colOff>489858</xdr:colOff>
      <xdr:row>48</xdr:row>
      <xdr:rowOff>122464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erlanmt" refreshedDate="40582.627781249997" createdVersion="3" refreshedVersion="3" minRefreshableVersion="3" recordCount="1180">
  <cacheSource type="worksheet">
    <worksheetSource ref="A1:P1181" sheet="Sheet1"/>
  </cacheSource>
  <cacheFields count="16">
    <cacheField name="firm" numFmtId="0">
      <sharedItems containsSemiMixedTypes="0" containsString="0" containsNumber="1" containsInteger="1" minValue="1" maxValue="121" count="1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4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</sharedItems>
    </cacheField>
    <cacheField name="time" numFmtId="0">
      <sharedItems containsSemiMixedTypes="0" containsString="0" containsNumber="1" containsInteger="1" minValue="1" maxValue="10" count="10">
        <n v="1"/>
        <n v="2"/>
        <n v="3"/>
        <n v="4"/>
        <n v="5"/>
        <n v="6"/>
        <n v="7"/>
        <n v="8"/>
        <n v="9"/>
        <n v="10"/>
      </sharedItems>
    </cacheField>
    <cacheField name="assets" numFmtId="0">
      <sharedItems containsSemiMixedTypes="0" containsString="0" containsNumber="1" containsInteger="1" minValue="304" maxValue="304594"/>
    </cacheField>
    <cacheField name="dps" numFmtId="0">
      <sharedItems containsSemiMixedTypes="0" containsString="0" containsNumber="1" minValue="0" maxValue="4.4000000000000004"/>
    </cacheField>
    <cacheField name="shares" numFmtId="2">
      <sharedItems containsSemiMixedTypes="0" containsString="0" containsNumber="1" minValue="26" maxValue="7629"/>
    </cacheField>
    <cacheField name="yield" numFmtId="0">
      <sharedItems containsMixedTypes="1" containsNumber="1" minValue="0" maxValue="37"/>
    </cacheField>
    <cacheField name="profit" numFmtId="164">
      <sharedItems containsSemiMixedTypes="0" containsString="0" containsNumber="1" minValue="-6842" maxValue="25330"/>
    </cacheField>
    <cacheField name="market" numFmtId="2">
      <sharedItems containsSemiMixedTypes="0" containsString="0" containsNumber="1" minValue="-36.980198019801975" maxValue="250.55555555555554"/>
    </cacheField>
    <cacheField name="debt" numFmtId="2">
      <sharedItems containsSemiMixedTypes="0" containsString="0" containsNumber="1" minValue="3.6406619385342794E-2" maxValue="4.188582424631174"/>
    </cacheField>
    <cacheField name="totdiv" numFmtId="2">
      <sharedItems containsSemiMixedTypes="0" containsString="0" containsNumber="1" minValue="0" maxValue="6785.06"/>
    </cacheField>
    <cacheField name="dps.pol" numFmtId="0">
      <sharedItems/>
    </cacheField>
    <cacheField name="yield.pol" numFmtId="0">
      <sharedItems/>
    </cacheField>
    <cacheField name="totdiv.pol" numFmtId="0">
      <sharedItems count="2">
        <s v="A"/>
        <s v="B"/>
      </sharedItems>
    </cacheField>
    <cacheField name="safety" numFmtId="0">
      <sharedItems containsSemiMixedTypes="0" containsString="0" containsNumber="1" containsInteger="1" minValue="1" maxValue="4"/>
    </cacheField>
    <cacheField name="risk" numFmtId="0">
      <sharedItems containsSemiMixedTypes="0" containsString="0" containsNumber="1" containsInteger="1" minValue="1" maxValue="3"/>
    </cacheField>
    <cacheField name="div.pay" numFmtId="0">
      <sharedItems containsSemiMixedTypes="0" containsString="0" containsNumber="1" containsInteger="1" minValue="0" maxValue="1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80">
  <r>
    <x v="0"/>
    <x v="0"/>
    <n v="14183"/>
    <n v="0.94"/>
    <n v="837.41"/>
    <n v="3.3"/>
    <n v="1356"/>
    <n v="3.6678832116788316"/>
    <n v="0.3473877176901925"/>
    <n v="787.16539999999998"/>
    <s v="A"/>
    <s v="B"/>
    <x v="0"/>
    <n v="1"/>
    <n v="1"/>
    <n v="58"/>
  </r>
  <r>
    <x v="0"/>
    <x v="1"/>
    <n v="13364"/>
    <n v="0.96"/>
    <n v="833.67"/>
    <n v="2.8"/>
    <n v="1516"/>
    <n v="4.8740053050397876"/>
    <n v="0.34720143669560011"/>
    <n v="800.32319999999993"/>
    <s v="A"/>
    <s v="B"/>
    <x v="0"/>
    <n v="1"/>
    <n v="1"/>
    <n v="53"/>
  </r>
  <r>
    <x v="0"/>
    <x v="2"/>
    <n v="13238"/>
    <n v="1.06"/>
    <n v="809.45"/>
    <n v="2.2999999999999998"/>
    <n v="1626"/>
    <n v="6.3387978142076502"/>
    <n v="0.37754947877322859"/>
    <n v="858.01700000000005"/>
    <s v="A"/>
    <s v="B"/>
    <x v="0"/>
    <n v="1"/>
    <n v="1"/>
    <n v="54"/>
  </r>
  <r>
    <x v="0"/>
    <x v="3"/>
    <n v="14153"/>
    <n v="1.1000000000000001"/>
    <n v="803.85"/>
    <n v="2.6"/>
    <n v="1526"/>
    <n v="5.5352303523035227"/>
    <n v="0.42393838762099906"/>
    <n v="884.23500000000001"/>
    <s v="A"/>
    <s v="B"/>
    <x v="0"/>
    <n v="1"/>
    <n v="1"/>
    <n v="58"/>
  </r>
  <r>
    <x v="0"/>
    <x v="4"/>
    <n v="13896"/>
    <n v="1.1200000000000001"/>
    <n v="797.42"/>
    <n v="2.6"/>
    <n v="1711"/>
    <n v="5.4752851711026622"/>
    <n v="0.38133275762809443"/>
    <n v="893.11040000000003"/>
    <s v="A"/>
    <s v="B"/>
    <x v="0"/>
    <n v="1"/>
    <n v="1"/>
    <n v="53"/>
  </r>
  <r>
    <x v="0"/>
    <x v="5"/>
    <n v="14522"/>
    <n v="1.1599999999999999"/>
    <n v="792.17"/>
    <n v="2.5"/>
    <n v="1857"/>
    <n v="6.1043689320388346"/>
    <n v="0.39422944498003032"/>
    <n v="918.91719999999987"/>
    <s v="A"/>
    <s v="B"/>
    <x v="0"/>
    <n v="1"/>
    <n v="1"/>
    <n v="49"/>
  </r>
  <r>
    <x v="0"/>
    <x v="6"/>
    <n v="14606"/>
    <n v="1.2"/>
    <n v="782.61"/>
    <n v="2.2000000000000002"/>
    <n v="1430"/>
    <n v="6.8380462724935738"/>
    <n v="0.41277557168287005"/>
    <n v="939.13199999999995"/>
    <s v="A"/>
    <s v="B"/>
    <x v="0"/>
    <n v="1"/>
    <n v="1"/>
    <n v="66"/>
  </r>
  <r>
    <x v="0"/>
    <x v="7"/>
    <n v="15329"/>
    <n v="1.24"/>
    <n v="779.96"/>
    <n v="2"/>
    <n v="1974"/>
    <n v="7.5390625"/>
    <n v="0.43036075412616609"/>
    <n v="967.15039999999999"/>
    <s v="A"/>
    <s v="B"/>
    <x v="0"/>
    <n v="1"/>
    <n v="1"/>
    <n v="49"/>
  </r>
  <r>
    <x v="0"/>
    <x v="8"/>
    <n v="17600"/>
    <n v="1.32"/>
    <n v="784.12"/>
    <n v="1.9"/>
    <n v="2403"/>
    <n v="7.211729622266402"/>
    <n v="0.38732954545454545"/>
    <n v="1035.0384000000001"/>
    <s v="A"/>
    <s v="B"/>
    <x v="0"/>
    <n v="1"/>
    <n v="1"/>
    <n v="43"/>
  </r>
  <r>
    <x v="0"/>
    <x v="9"/>
    <n v="20708"/>
    <n v="1.44"/>
    <n v="786.29"/>
    <n v="1.8"/>
    <n v="2990"/>
    <n v="6.1969696969696972"/>
    <n v="0.32827892601892988"/>
    <n v="1132.2575999999999"/>
    <s v="A"/>
    <s v="B"/>
    <x v="0"/>
    <n v="1"/>
    <n v="1"/>
    <n v="38"/>
  </r>
  <r>
    <x v="1"/>
    <x v="0"/>
    <n v="9413"/>
    <n v="0.42"/>
    <n v="1574.6"/>
    <n v="2.2000000000000002"/>
    <n v="1688.7"/>
    <n v="6.7741935483870961"/>
    <n v="0.44884733878678423"/>
    <n v="661.33199999999999"/>
    <s v="A"/>
    <s v="A"/>
    <x v="0"/>
    <n v="1"/>
    <n v="1"/>
    <n v="39"/>
  </r>
  <r>
    <x v="1"/>
    <x v="1"/>
    <n v="11126"/>
    <n v="0.48"/>
    <n v="1548.9"/>
    <n v="2.1"/>
    <n v="1882"/>
    <n v="7.684887459807074"/>
    <n v="0.47429444544310623"/>
    <n v="743.47199999999998"/>
    <s v="A"/>
    <s v="A"/>
    <x v="0"/>
    <n v="1"/>
    <n v="1"/>
    <n v="39"/>
  </r>
  <r>
    <x v="1"/>
    <x v="2"/>
    <n v="12061"/>
    <n v="0.54"/>
    <n v="1528.2"/>
    <n v="1.7"/>
    <n v="2094.5"/>
    <n v="9.1437308868501521"/>
    <n v="0.49514965591576154"/>
    <n v="825.22800000000007"/>
    <s v="A"/>
    <s v="A"/>
    <x v="0"/>
    <n v="1"/>
    <n v="1"/>
    <n v="39"/>
  </r>
  <r>
    <x v="1"/>
    <x v="3"/>
    <n v="13216"/>
    <n v="0.6"/>
    <n v="1533.8"/>
    <n v="1.5"/>
    <n v="2333.1999999999998"/>
    <n v="11.072386058981232"/>
    <n v="0.47684624697336564"/>
    <n v="920.28"/>
    <s v="A"/>
    <s v="A"/>
    <x v="0"/>
    <n v="1"/>
    <n v="1"/>
    <n v="38"/>
  </r>
  <r>
    <x v="1"/>
    <x v="4"/>
    <n v="14471"/>
    <n v="0.66"/>
    <n v="1530.7"/>
    <n v="1.5"/>
    <n v="2578.4"/>
    <n v="8.3711340206185554"/>
    <n v="0.4045332043397139"/>
    <n v="1010.2620000000001"/>
    <s v="A"/>
    <s v="A"/>
    <x v="0"/>
    <n v="1"/>
    <n v="1"/>
    <n v="39"/>
  </r>
  <r>
    <x v="1"/>
    <x v="5"/>
    <n v="15283"/>
    <n v="0.74"/>
    <n v="1545.9"/>
    <n v="1.8"/>
    <n v="2786"/>
    <n v="7.7346570397111902"/>
    <n v="0.35163253287967022"/>
    <n v="1143.9660000000001"/>
    <s v="A"/>
    <s v="A"/>
    <x v="0"/>
    <n v="1"/>
    <n v="1"/>
    <n v="41"/>
  </r>
  <r>
    <x v="1"/>
    <x v="6"/>
    <n v="23296"/>
    <n v="0.82"/>
    <n v="1554.5"/>
    <n v="1.6"/>
    <n v="2944.1"/>
    <n v="8.5077186963979425"/>
    <n v="0.52635645604395609"/>
    <n v="1274.69"/>
    <s v="A"/>
    <s v="A"/>
    <x v="0"/>
    <n v="1"/>
    <n v="1"/>
    <n v="43"/>
  </r>
  <r>
    <x v="1"/>
    <x v="7"/>
    <n v="24259"/>
    <n v="0.92"/>
    <n v="1563.1"/>
    <n v="2"/>
    <n v="3242.4"/>
    <n v="6.4369501466275656"/>
    <n v="0.46481718125231875"/>
    <n v="1438.0519999999999"/>
    <s v="A"/>
    <s v="A"/>
    <x v="0"/>
    <n v="1"/>
    <n v="1"/>
    <n v="44"/>
  </r>
  <r>
    <x v="1"/>
    <x v="8"/>
    <n v="26715"/>
    <n v="0.97"/>
    <n v="1580.2"/>
    <n v="2.2999999999999998"/>
    <n v="3479.2"/>
    <n v="4.8972188633615481"/>
    <n v="0.41519745461351298"/>
    <n v="1532.7940000000001"/>
    <s v="A"/>
    <s v="A"/>
    <x v="0"/>
    <n v="1"/>
    <n v="1"/>
    <n v="44"/>
  </r>
  <r>
    <x v="1"/>
    <x v="9"/>
    <n v="28767"/>
    <n v="1.03"/>
    <n v="1575.1"/>
    <n v="2.4"/>
    <n v="3522.8"/>
    <n v="4.7249724972497251"/>
    <n v="0.40372649216115686"/>
    <n v="1622.3529999999998"/>
    <s v="A"/>
    <s v="A"/>
    <x v="0"/>
    <n v="1"/>
    <n v="1"/>
    <n v="45"/>
  </r>
  <r>
    <x v="2"/>
    <x v="0"/>
    <n v="5816"/>
    <n v="0.51"/>
    <n v="223.37"/>
    <n v="2"/>
    <n v="361"/>
    <n v="2.4068901303538177"/>
    <n v="0.43070839064649241"/>
    <n v="113.9187"/>
    <s v="A"/>
    <s v="A"/>
    <x v="0"/>
    <n v="2"/>
    <n v="1"/>
    <n v="32"/>
  </r>
  <r>
    <x v="2"/>
    <x v="1"/>
    <n v="6522"/>
    <n v="0.54"/>
    <n v="221.03"/>
    <n v="1.9"/>
    <n v="375"/>
    <n v="2.5965665236051501"/>
    <n v="0.46028825513646121"/>
    <n v="119.35620000000002"/>
    <s v="A"/>
    <s v="A"/>
    <x v="0"/>
    <n v="2"/>
    <n v="1"/>
    <n v="31"/>
  </r>
  <r>
    <x v="2"/>
    <x v="2"/>
    <n v="7244"/>
    <n v="0.57999999999999996"/>
    <n v="219.7"/>
    <n v="1.6"/>
    <n v="429.3"/>
    <n v="3.2365145228215764"/>
    <n v="0.47170071783545003"/>
    <n v="127.42599999999999"/>
    <s v="A"/>
    <s v="A"/>
    <x v="0"/>
    <n v="2"/>
    <n v="1"/>
    <n v="29"/>
  </r>
  <r>
    <x v="2"/>
    <x v="3"/>
    <n v="7490"/>
    <n v="0.64"/>
    <n v="211.47"/>
    <n v="1.6"/>
    <n v="488.7"/>
    <n v="2.9460745440126885"/>
    <n v="0.47329773030707611"/>
    <n v="135.3408"/>
    <s v="A"/>
    <s v="A"/>
    <x v="0"/>
    <n v="2"/>
    <n v="1"/>
    <n v="27"/>
  </r>
  <r>
    <x v="2"/>
    <x v="4"/>
    <n v="8236"/>
    <n v="0.7"/>
    <n v="213.04"/>
    <n v="1.9"/>
    <n v="450.5"/>
    <n v="2.6978417266187051"/>
    <n v="0.46381738708110731"/>
    <n v="149.12799999999999"/>
    <s v="A"/>
    <s v="A"/>
    <x v="0"/>
    <n v="2"/>
    <n v="1"/>
    <n v="32"/>
  </r>
  <r>
    <x v="2"/>
    <x v="5"/>
    <n v="8271"/>
    <n v="0.74"/>
    <n v="214.22"/>
    <n v="2.4"/>
    <n v="532.79999999999995"/>
    <n v="2.4791192103264996"/>
    <n v="0.48252931930842702"/>
    <n v="158.52279999999999"/>
    <s v="A"/>
    <s v="A"/>
    <x v="0"/>
    <n v="2"/>
    <n v="1"/>
    <n v="29"/>
  </r>
  <r>
    <x v="2"/>
    <x v="6"/>
    <n v="8084"/>
    <n v="0.78"/>
    <n v="215.46"/>
    <n v="1.9"/>
    <n v="519.29999999999995"/>
    <n v="2.8209576682859123"/>
    <n v="0.41810984661058881"/>
    <n v="168.05880000000002"/>
    <s v="A"/>
    <s v="A"/>
    <x v="0"/>
    <n v="2"/>
    <n v="1"/>
    <n v="32"/>
  </r>
  <r>
    <x v="2"/>
    <x v="7"/>
    <n v="8495"/>
    <n v="0.82"/>
    <n v="218.54"/>
    <n v="1.8"/>
    <n v="518.6"/>
    <n v="2.9532533164876815"/>
    <n v="0.38811065332548556"/>
    <n v="179.2028"/>
    <s v="A"/>
    <s v="A"/>
    <x v="0"/>
    <n v="2"/>
    <n v="1"/>
    <n v="34"/>
  </r>
  <r>
    <x v="2"/>
    <x v="8"/>
    <n v="9432"/>
    <n v="0.88"/>
    <n v="221.42"/>
    <n v="2"/>
    <n v="496.8"/>
    <n v="2.6375878220140514"/>
    <n v="0.3975826972010178"/>
    <n v="194.84959999999998"/>
    <s v="A"/>
    <s v="A"/>
    <x v="0"/>
    <n v="2"/>
    <n v="1"/>
    <n v="38"/>
  </r>
  <r>
    <x v="2"/>
    <x v="9"/>
    <n v="10040"/>
    <n v="1.04"/>
    <n v="225.77"/>
    <n v="2.1"/>
    <n v="604.1"/>
    <n v="2.6905487804878052"/>
    <n v="0.1752988047808765"/>
    <n v="234.80080000000001"/>
    <s v="A"/>
    <s v="A"/>
    <x v="0"/>
    <n v="2"/>
    <n v="1"/>
    <n v="36"/>
  </r>
  <r>
    <x v="3"/>
    <x v="0"/>
    <n v="4136"/>
    <n v="0.52"/>
    <n v="251.92"/>
    <n v="1.7"/>
    <n v="464.9"/>
    <n v="3.9935483870967747"/>
    <n v="0.44003868471953578"/>
    <n v="130.9984"/>
    <s v="A"/>
    <s v="A"/>
    <x v="0"/>
    <n v="3"/>
    <n v="1"/>
    <n v="27"/>
  </r>
  <r>
    <x v="3"/>
    <x v="1"/>
    <n v="4715"/>
    <n v="0.6"/>
    <n v="250.69"/>
    <n v="1.6"/>
    <n v="493.8"/>
    <n v="4.2020089285714279"/>
    <n v="0.44687168610816541"/>
    <n v="150.41399999999999"/>
    <s v="A"/>
    <s v="A"/>
    <x v="0"/>
    <n v="3"/>
    <n v="1"/>
    <n v="30"/>
  </r>
  <r>
    <x v="3"/>
    <x v="2"/>
    <n v="5219"/>
    <n v="0.64"/>
    <n v="245.74"/>
    <n v="1.7"/>
    <n v="516.79999999999995"/>
    <n v="4.0152284263959386"/>
    <n v="0.46119946349875457"/>
    <n v="157.27360000000002"/>
    <s v="A"/>
    <s v="A"/>
    <x v="0"/>
    <n v="3"/>
    <n v="1"/>
    <n v="30"/>
  </r>
  <r>
    <x v="3"/>
    <x v="3"/>
    <n v="6235"/>
    <n v="0.68"/>
    <n v="245.7"/>
    <n v="1.3"/>
    <n v="582.6"/>
    <n v="4.8557692307692308"/>
    <n v="0.49125902165196472"/>
    <n v="167.07599999999999"/>
    <s v="A"/>
    <s v="A"/>
    <x v="0"/>
    <n v="3"/>
    <n v="1"/>
    <n v="28"/>
  </r>
  <r>
    <x v="3"/>
    <x v="4"/>
    <n v="15701"/>
    <n v="0.72"/>
    <n v="423.7"/>
    <n v="1.6"/>
    <n v="955"/>
    <n v="3.5512630014858835"/>
    <n v="0.57620533723966627"/>
    <n v="305.06399999999996"/>
    <s v="A"/>
    <s v="A"/>
    <x v="0"/>
    <n v="3"/>
    <n v="1"/>
    <n v="28"/>
  </r>
  <r>
    <x v="3"/>
    <x v="5"/>
    <n v="16078"/>
    <n v="0.76"/>
    <n v="405"/>
    <n v="2.7"/>
    <n v="870"/>
    <n v="2.1123755334281649"/>
    <n v="0.58073143425799234"/>
    <n v="307.8"/>
    <s v="A"/>
    <s v="A"/>
    <x v="0"/>
    <n v="3"/>
    <n v="1"/>
    <n v="36"/>
  </r>
  <r>
    <x v="3"/>
    <x v="6"/>
    <n v="15967"/>
    <n v="0.76"/>
    <n v="407"/>
    <n v="2.4"/>
    <n v="795"/>
    <n v="2.0991052993805921"/>
    <n v="0.55852696185883388"/>
    <n v="309.32"/>
    <s v="A"/>
    <s v="A"/>
    <x v="0"/>
    <n v="3"/>
    <n v="1"/>
    <n v="39"/>
  </r>
  <r>
    <x v="3"/>
    <x v="7"/>
    <n v="15211"/>
    <n v="0.76"/>
    <n v="372"/>
    <n v="2.7"/>
    <n v="848"/>
    <n v="1.9434502505368645"/>
    <n v="0.57228321609361643"/>
    <n v="282.72000000000003"/>
    <s v="A"/>
    <s v="A"/>
    <x v="0"/>
    <n v="3"/>
    <n v="1"/>
    <n v="36"/>
  </r>
  <r>
    <x v="3"/>
    <x v="8"/>
    <n v="15394"/>
    <n v="0.76"/>
    <n v="368"/>
    <n v="3.7"/>
    <n v="556"/>
    <n v="1.4398084815321479"/>
    <n v="0.5514486163440302"/>
    <n v="279.68"/>
    <s v="A"/>
    <s v="A"/>
    <x v="0"/>
    <n v="3"/>
    <n v="1"/>
    <n v="50"/>
  </r>
  <r>
    <x v="3"/>
    <x v="9"/>
    <n v="18311"/>
    <n v="0.76"/>
    <n v="368"/>
    <n v="3.2"/>
    <n v="474"/>
    <n v="1.6530889341479973"/>
    <n v="0.58620501337993558"/>
    <n v="279.68"/>
    <s v="A"/>
    <s v="A"/>
    <x v="0"/>
    <n v="3"/>
    <n v="1"/>
    <n v="59"/>
  </r>
  <r>
    <x v="4"/>
    <x v="0"/>
    <n v="13643"/>
    <n v="0.23"/>
    <n v="705.26"/>
    <n v="1.8"/>
    <n v="790.5"/>
    <n v="1.9533762057877813"/>
    <n v="0.28351535586014809"/>
    <n v="162.2098"/>
    <s v="A"/>
    <s v="B"/>
    <x v="0"/>
    <n v="3"/>
    <n v="3"/>
    <n v="21"/>
  </r>
  <r>
    <x v="4"/>
    <x v="1"/>
    <n v="13450"/>
    <n v="0.33"/>
    <n v="690.04"/>
    <n v="2.2000000000000002"/>
    <n v="554.9"/>
    <n v="2.2613458528951491"/>
    <n v="0.30208178438661709"/>
    <n v="227.7132"/>
    <s v="A"/>
    <s v="B"/>
    <x v="0"/>
    <n v="3"/>
    <n v="3"/>
    <n v="42"/>
  </r>
  <r>
    <x v="4"/>
    <x v="2"/>
    <n v="13071"/>
    <n v="0.25"/>
    <n v="673.1"/>
    <n v="1.3"/>
    <n v="761.2"/>
    <n v="2.9706790123456788"/>
    <n v="0.29913549078111851"/>
    <n v="168.27500000000001"/>
    <s v="A"/>
    <s v="B"/>
    <x v="0"/>
    <n v="3"/>
    <n v="3"/>
    <n v="22"/>
  </r>
  <r>
    <x v="4"/>
    <x v="3"/>
    <n v="17463"/>
    <n v="0.38"/>
    <n v="733.62"/>
    <n v="2.1"/>
    <n v="853"/>
    <n v="2.1271393643031784"/>
    <n v="0.35188684647540514"/>
    <n v="278.7756"/>
    <s v="A"/>
    <s v="B"/>
    <x v="0"/>
    <n v="3"/>
    <n v="3"/>
    <n v="31"/>
  </r>
  <r>
    <x v="4"/>
    <x v="4"/>
    <n v="17066"/>
    <n v="0.4"/>
    <n v="735.5"/>
    <n v="1.4"/>
    <n v="1054"/>
    <n v="3.5076380728554644"/>
    <n v="0.33165358021797725"/>
    <n v="294.2"/>
    <s v="A"/>
    <s v="B"/>
    <x v="0"/>
    <n v="3"/>
    <n v="3"/>
    <n v="28"/>
  </r>
  <r>
    <x v="4"/>
    <x v="5"/>
    <n v="31691"/>
    <n v="0.5"/>
    <n v="865.52"/>
    <n v="1.6"/>
    <n v="1489"/>
    <n v="2.5399847677075398"/>
    <n v="0.40834937363920354"/>
    <n v="432.76"/>
    <s v="A"/>
    <s v="B"/>
    <x v="0"/>
    <n v="3"/>
    <n v="3"/>
    <n v="28"/>
  </r>
  <r>
    <x v="4"/>
    <x v="6"/>
    <n v="28355"/>
    <n v="0.6"/>
    <n v="847.59"/>
    <n v="1.6"/>
    <n v="1263"/>
    <n v="2.9333868378812196"/>
    <n v="0.40278610474343152"/>
    <n v="508.55399999999997"/>
    <s v="A"/>
    <s v="B"/>
    <x v="0"/>
    <n v="3"/>
    <n v="3"/>
    <n v="41"/>
  </r>
  <r>
    <x v="4"/>
    <x v="7"/>
    <n v="29810"/>
    <n v="0.6"/>
    <n v="844.82"/>
    <n v="2"/>
    <n v="785"/>
    <n v="2.4550898203592815"/>
    <n v="0.43025830258302583"/>
    <n v="506.892"/>
    <s v="A"/>
    <s v="B"/>
    <x v="0"/>
    <n v="3"/>
    <n v="3"/>
    <n v="65"/>
  </r>
  <r>
    <x v="4"/>
    <x v="8"/>
    <n v="31711"/>
    <n v="0.6"/>
    <n v="868.49"/>
    <n v="2.2999999999999998"/>
    <n v="1034"/>
    <n v="2.0736994219653178"/>
    <n v="0.37135378890605786"/>
    <n v="521.09399999999994"/>
    <s v="A"/>
    <s v="B"/>
    <x v="0"/>
    <n v="3"/>
    <n v="3"/>
    <n v="50"/>
  </r>
  <r>
    <x v="4"/>
    <x v="9"/>
    <n v="32609"/>
    <n v="0.6"/>
    <n v="870.98"/>
    <n v="1.8"/>
    <n v="1340.6"/>
    <n v="2.2320841551610782"/>
    <n v="0.35707933392621671"/>
    <n v="522.58799999999997"/>
    <s v="A"/>
    <s v="B"/>
    <x v="0"/>
    <n v="3"/>
    <n v="3"/>
    <n v="39"/>
  </r>
  <r>
    <x v="5"/>
    <x v="0"/>
    <n v="5073"/>
    <n v="0.98"/>
    <n v="189.27"/>
    <n v="3.5"/>
    <n v="335.6"/>
    <n v="2.6719056974459727"/>
    <n v="0.45949142519219399"/>
    <n v="185.4846"/>
    <s v="A"/>
    <s v="B"/>
    <x v="0"/>
    <n v="2"/>
    <n v="2"/>
    <n v="55"/>
  </r>
  <r>
    <x v="5"/>
    <x v="1"/>
    <n v="5359"/>
    <n v="1.06"/>
    <n v="187.2"/>
    <n v="3.4"/>
    <n v="365.9"/>
    <n v="2.789237668161435"/>
    <n v="0.43795484232132859"/>
    <n v="198.43199999999999"/>
    <s v="A"/>
    <s v="B"/>
    <x v="0"/>
    <n v="2"/>
    <n v="2"/>
    <n v="54"/>
  </r>
  <r>
    <x v="5"/>
    <x v="2"/>
    <n v="5633"/>
    <n v="1.1000000000000001"/>
    <n v="183.67"/>
    <n v="3.2"/>
    <n v="399.7"/>
    <n v="2.9824561403508771"/>
    <n v="0.44576602165808626"/>
    <n v="202.03700000000001"/>
    <s v="A"/>
    <s v="B"/>
    <x v="0"/>
    <n v="2"/>
    <n v="2"/>
    <n v="52"/>
  </r>
  <r>
    <x v="5"/>
    <x v="3"/>
    <n v="9374"/>
    <n v="1.18"/>
    <n v="275.14"/>
    <n v="2.6"/>
    <n v="580.29999999999995"/>
    <n v="4.2032040472175378"/>
    <n v="0.50128013654789849"/>
    <n v="324.66519999999997"/>
    <s v="A"/>
    <s v="B"/>
    <x v="0"/>
    <n v="2"/>
    <n v="2"/>
    <n v="41"/>
  </r>
  <r>
    <x v="5"/>
    <x v="4"/>
    <n v="10774"/>
    <n v="1.24"/>
    <n v="315.2"/>
    <n v="1.8"/>
    <n v="756.4"/>
    <n v="5.5509745127436281"/>
    <n v="0.4588824948951179"/>
    <n v="390.84799999999996"/>
    <s v="A"/>
    <s v="B"/>
    <x v="0"/>
    <n v="2"/>
    <n v="2"/>
    <n v="52"/>
  </r>
  <r>
    <x v="5"/>
    <x v="5"/>
    <n v="12182"/>
    <n v="1.29"/>
    <n v="312.98"/>
    <n v="2.1"/>
    <n v="856.7"/>
    <n v="4.0141277641277631"/>
    <n v="0.50303726810047611"/>
    <n v="403.74420000000003"/>
    <s v="A"/>
    <s v="B"/>
    <x v="0"/>
    <n v="2"/>
    <n v="2"/>
    <n v="47"/>
  </r>
  <r>
    <x v="5"/>
    <x v="6"/>
    <n v="12609"/>
    <n v="1.33"/>
    <n v="310.52999999999997"/>
    <n v="2.2999999999999998"/>
    <n v="837.5"/>
    <n v="3.2952008928571423"/>
    <n v="0.40820049171226902"/>
    <n v="413.00489999999996"/>
    <s v="A"/>
    <s v="B"/>
    <x v="0"/>
    <n v="2"/>
    <n v="2"/>
    <n v="49"/>
  </r>
  <r>
    <x v="5"/>
    <x v="7"/>
    <n v="16389"/>
    <n v="1.37"/>
    <n v="311.18"/>
    <n v="2.8"/>
    <n v="911.8"/>
    <n v="2.5583809029579658"/>
    <n v="0.48544755628775399"/>
    <n v="426.31660000000005"/>
    <s v="A"/>
    <s v="B"/>
    <x v="0"/>
    <n v="2"/>
    <n v="2"/>
    <n v="46"/>
  </r>
  <r>
    <x v="5"/>
    <x v="8"/>
    <n v="16661"/>
    <n v="1.42"/>
    <n v="312.64"/>
    <n v="3"/>
    <n v="941"/>
    <n v="2.1571682991985752"/>
    <n v="0.42458435868195188"/>
    <n v="443.94879999999995"/>
    <s v="A"/>
    <s v="B"/>
    <x v="0"/>
    <n v="2"/>
    <n v="2"/>
    <n v="46"/>
  </r>
  <r>
    <x v="5"/>
    <x v="9"/>
    <n v="16604"/>
    <n v="1.49"/>
    <n v="302.27"/>
    <n v="2.8"/>
    <n v="1026.7"/>
    <n v="2.2752332485156916"/>
    <n v="0.41026258732835463"/>
    <n v="450.38229999999999"/>
    <s v="A"/>
    <s v="B"/>
    <x v="0"/>
    <n v="2"/>
    <n v="2"/>
    <n v="46"/>
  </r>
  <r>
    <x v="6"/>
    <x v="0"/>
    <n v="53811"/>
    <n v="1.22"/>
    <n v="2493.5"/>
    <n v="4.9000000000000004"/>
    <n v="5478"/>
    <n v="4.4652406417112296"/>
    <n v="0.50881789968593782"/>
    <n v="3042.07"/>
    <s v="A"/>
    <s v="A"/>
    <x v="0"/>
    <n v="3"/>
    <n v="1"/>
    <n v="54"/>
  </r>
  <r>
    <x v="6"/>
    <x v="1"/>
    <n v="54871"/>
    <n v="1.47"/>
    <n v="2431.3000000000002"/>
    <n v="4.5"/>
    <n v="6303"/>
    <n v="5.8290598290598297"/>
    <n v="0.48648648648648651"/>
    <n v="3574.0110000000004"/>
    <s v="A"/>
    <s v="A"/>
    <x v="0"/>
    <n v="3"/>
    <n v="1"/>
    <n v="55"/>
  </r>
  <r>
    <x v="6"/>
    <x v="2"/>
    <n v="55947"/>
    <n v="1.6"/>
    <n v="2425.5"/>
    <n v="3.8"/>
    <n v="6310"/>
    <n v="6.8373983739837394"/>
    <n v="0.47645092676997874"/>
    <n v="3880.8"/>
    <s v="A"/>
    <s v="A"/>
    <x v="0"/>
    <n v="3"/>
    <n v="1"/>
    <n v="62"/>
  </r>
  <r>
    <x v="6"/>
    <x v="3"/>
    <n v="59920"/>
    <n v="1.68"/>
    <n v="2430.5"/>
    <n v="3.8"/>
    <n v="5372"/>
    <n v="7.0795795795795788"/>
    <n v="0.48387850467289717"/>
    <n v="4083.24"/>
    <s v="A"/>
    <s v="A"/>
    <x v="0"/>
    <n v="3"/>
    <n v="1"/>
    <n v="74"/>
  </r>
  <r>
    <x v="6"/>
    <x v="4"/>
    <n v="61381"/>
    <n v="1.84"/>
    <n v="2338.5"/>
    <n v="5.0999999999999996"/>
    <n v="7675"/>
    <n v="5.879204892966361"/>
    <n v="0.49270947035727669"/>
    <n v="4302.84"/>
    <s v="A"/>
    <s v="A"/>
    <x v="0"/>
    <n v="3"/>
    <n v="1"/>
    <n v="57"/>
  </r>
  <r>
    <x v="6"/>
    <x v="5"/>
    <n v="79067"/>
    <n v="2.02"/>
    <n v="2208.9"/>
    <n v="7.3"/>
    <n v="8510"/>
    <n v="4.7569955817378498"/>
    <n v="0.5704402595267305"/>
    <n v="4461.9780000000001"/>
    <s v="A"/>
    <s v="A"/>
    <x v="0"/>
    <n v="3"/>
    <n v="1"/>
    <n v="53"/>
  </r>
  <r>
    <x v="6"/>
    <x v="6"/>
    <n v="84968"/>
    <n v="2.2200000000000002"/>
    <n v="2152.5"/>
    <n v="4.7"/>
    <n v="8560"/>
    <n v="5.0822368421052628"/>
    <n v="0.45654834761321911"/>
    <n v="4778.55"/>
    <s v="A"/>
    <s v="A"/>
    <x v="0"/>
    <n v="3"/>
    <n v="1"/>
    <n v="56"/>
  </r>
  <r>
    <x v="6"/>
    <x v="7"/>
    <n v="87540"/>
    <n v="2.44"/>
    <n v="2039.2"/>
    <n v="5.0999999999999996"/>
    <n v="9402"/>
    <n v="4.8795811518324594"/>
    <n v="0.46192597669636737"/>
    <n v="4975.6480000000001"/>
    <s v="A"/>
    <s v="A"/>
    <x v="0"/>
    <n v="3"/>
    <n v="1"/>
    <n v="54"/>
  </r>
  <r>
    <x v="6"/>
    <x v="8"/>
    <n v="96175"/>
    <n v="2.64"/>
    <n v="2037.3"/>
    <n v="6.3"/>
    <n v="9204"/>
    <n v="3.3590576766856213"/>
    <n v="0.44248505328827659"/>
    <n v="5378.4719999999998"/>
    <s v="A"/>
    <s v="A"/>
    <x v="0"/>
    <n v="3"/>
    <n v="1"/>
    <n v="57"/>
  </r>
  <r>
    <x v="6"/>
    <x v="9"/>
    <n v="101648"/>
    <n v="2.82"/>
    <n v="2059.5"/>
    <n v="5.4"/>
    <n v="9420"/>
    <n v="3.568075117370892"/>
    <n v="0.41571895167637335"/>
    <n v="5807.79"/>
    <s v="A"/>
    <s v="A"/>
    <x v="0"/>
    <n v="3"/>
    <n v="1"/>
    <n v="60"/>
  </r>
  <r>
    <x v="7"/>
    <x v="0"/>
    <n v="7756"/>
    <n v="0.6"/>
    <n v="93.01"/>
    <n v="1.2"/>
    <n v="-65"/>
    <n v="1.6940559440559442"/>
    <n v="0.54048478597215055"/>
    <n v="55.806000000000004"/>
    <s v="A"/>
    <s v="A"/>
    <x v="0"/>
    <n v="3"/>
    <n v="1"/>
    <n v="100"/>
  </r>
  <r>
    <x v="7"/>
    <x v="1"/>
    <n v="7784"/>
    <n v="0.6"/>
    <n v="93.07"/>
    <n v="1.1000000000000001"/>
    <n v="236.1"/>
    <n v="1.4855570839064649"/>
    <n v="0.44308838643371018"/>
    <n v="55.841999999999992"/>
    <s v="A"/>
    <s v="A"/>
    <x v="0"/>
    <n v="3"/>
    <n v="1"/>
    <n v="24"/>
  </r>
  <r>
    <x v="7"/>
    <x v="2"/>
    <n v="7935"/>
    <n v="0.6"/>
    <n v="91.45"/>
    <n v="1.1000000000000001"/>
    <n v="13.8"/>
    <n v="1.5912969283276452"/>
    <n v="0.47170762444864522"/>
    <n v="54.87"/>
    <s v="A"/>
    <s v="A"/>
    <x v="0"/>
    <n v="3"/>
    <n v="1"/>
    <n v="7"/>
  </r>
  <r>
    <x v="7"/>
    <x v="3"/>
    <n v="7883"/>
    <n v="0.6"/>
    <n v="90.36"/>
    <n v="1.1000000000000001"/>
    <n v="-195.9"/>
    <n v="1.8301435406698563"/>
    <n v="0.54205251807687427"/>
    <n v="54.216000000000001"/>
    <s v="A"/>
    <s v="A"/>
    <x v="0"/>
    <n v="3"/>
    <n v="1"/>
    <n v="100"/>
  </r>
  <r>
    <x v="7"/>
    <x v="4"/>
    <n v="7728"/>
    <n v="0.6"/>
    <n v="90.68"/>
    <n v="1.1000000000000001"/>
    <n v="306.5"/>
    <n v="1.6427931960608773"/>
    <n v="0.50025879917184268"/>
    <n v="54.408000000000001"/>
    <s v="A"/>
    <s v="A"/>
    <x v="0"/>
    <n v="3"/>
    <n v="1"/>
    <n v="18"/>
  </r>
  <r>
    <x v="7"/>
    <x v="5"/>
    <n v="10274"/>
    <n v="0.6"/>
    <n v="88.74"/>
    <n v="1"/>
    <n v="988"/>
    <n v="1.4179616087751372"/>
    <n v="0.53757056647848944"/>
    <n v="53.243999999999993"/>
    <s v="A"/>
    <s v="A"/>
    <x v="0"/>
    <n v="3"/>
    <n v="1"/>
    <n v="5"/>
  </r>
  <r>
    <x v="7"/>
    <x v="6"/>
    <n v="15369"/>
    <n v="1.05"/>
    <n v="88.76"/>
    <n v="1.4"/>
    <n v="945"/>
    <n v="1.3040332790739735"/>
    <n v="0.58565944433600103"/>
    <n v="93.198000000000008"/>
    <s v="A"/>
    <s v="A"/>
    <x v="0"/>
    <n v="3"/>
    <n v="1"/>
    <n v="10"/>
  </r>
  <r>
    <x v="7"/>
    <x v="7"/>
    <n v="13262"/>
    <n v="1.2"/>
    <n v="89.19"/>
    <n v="1.8"/>
    <n v="545.70000000000005"/>
    <n v="1.4074307304785894"/>
    <n v="0.5677122605941789"/>
    <n v="107.02799999999999"/>
    <s v="A"/>
    <s v="A"/>
    <x v="0"/>
    <n v="3"/>
    <n v="1"/>
    <n v="20"/>
  </r>
  <r>
    <x v="7"/>
    <x v="8"/>
    <n v="13983"/>
    <n v="1.2"/>
    <n v="89.87"/>
    <n v="2.5"/>
    <n v="505.7"/>
    <n v="0.82716257152473927"/>
    <n v="0.46749624544089252"/>
    <n v="107.84400000000001"/>
    <s v="A"/>
    <s v="A"/>
    <x v="0"/>
    <n v="3"/>
    <n v="1"/>
    <n v="21"/>
  </r>
  <r>
    <x v="7"/>
    <x v="9"/>
    <n v="16312"/>
    <n v="1.2"/>
    <n v="91.72"/>
    <n v="1.6"/>
    <n v="890.2"/>
    <n v="1.2051450106504999"/>
    <n v="0.51998528690534573"/>
    <n v="110.06399999999999"/>
    <s v="A"/>
    <s v="A"/>
    <x v="0"/>
    <n v="3"/>
    <n v="1"/>
    <n v="12"/>
  </r>
  <r>
    <x v="8"/>
    <x v="0"/>
    <n v="839"/>
    <n v="0"/>
    <n v="44.34"/>
    <n v="0"/>
    <n v="28.2"/>
    <n v="-4.4117647058823533"/>
    <n v="1.1513706793802145"/>
    <n v="0"/>
    <s v="A"/>
    <s v="A"/>
    <x v="0"/>
    <n v="3"/>
    <n v="1"/>
    <n v="0"/>
  </r>
  <r>
    <x v="8"/>
    <x v="1"/>
    <n v="1188"/>
    <n v="0"/>
    <n v="47.35"/>
    <n v="0"/>
    <n v="42.7"/>
    <n v="-24.358974358974358"/>
    <n v="1.026936026936027"/>
    <n v="0"/>
    <s v="A"/>
    <s v="A"/>
    <x v="0"/>
    <n v="3"/>
    <n v="1"/>
    <n v="0"/>
  </r>
  <r>
    <x v="8"/>
    <x v="2"/>
    <n v="1745"/>
    <n v="0"/>
    <n v="47.73"/>
    <n v="0"/>
    <n v="47.4"/>
    <n v="89.666666666666671"/>
    <n v="0.98567335243553011"/>
    <n v="0"/>
    <s v="A"/>
    <s v="A"/>
    <x v="0"/>
    <n v="3"/>
    <n v="1"/>
    <n v="0"/>
  </r>
  <r>
    <x v="8"/>
    <x v="3"/>
    <n v="1552"/>
    <n v="0"/>
    <n v="48.46"/>
    <n v="0"/>
    <n v="66.8"/>
    <n v="20.193548387096772"/>
    <n v="0.946520618556701"/>
    <n v="0"/>
    <s v="A"/>
    <s v="A"/>
    <x v="0"/>
    <n v="3"/>
    <n v="1"/>
    <n v="0"/>
  </r>
  <r>
    <x v="8"/>
    <x v="4"/>
    <n v="2061"/>
    <n v="0"/>
    <n v="51.35"/>
    <n v="0"/>
    <n v="83.1"/>
    <n v="8.0864197530864192"/>
    <n v="0.91508976225133432"/>
    <n v="0"/>
    <s v="A"/>
    <s v="A"/>
    <x v="0"/>
    <n v="3"/>
    <n v="1"/>
    <n v="0"/>
  </r>
  <r>
    <x v="8"/>
    <x v="5"/>
    <n v="2459"/>
    <n v="0"/>
    <n v="52.11"/>
    <n v="0"/>
    <n v="99"/>
    <n v="6.060885608856089"/>
    <n v="0.88003253355022371"/>
    <n v="0"/>
    <s v="A"/>
    <s v="A"/>
    <x v="0"/>
    <n v="3"/>
    <n v="1"/>
    <n v="0"/>
  </r>
  <r>
    <x v="8"/>
    <x v="6"/>
    <n v="10291"/>
    <n v="0"/>
    <n v="103.53"/>
    <n v="0"/>
    <n v="138.19999999999999"/>
    <n v="2.0441283734500364"/>
    <n v="0.7194636089787193"/>
    <n v="0"/>
    <s v="A"/>
    <s v="A"/>
    <x v="0"/>
    <n v="3"/>
    <n v="1"/>
    <n v="0"/>
  </r>
  <r>
    <x v="8"/>
    <x v="7"/>
    <n v="11213"/>
    <n v="0.1"/>
    <n v="106.94"/>
    <n v="0.1"/>
    <n v="359.6"/>
    <n v="2.1460819090615932"/>
    <n v="0.70061535717470791"/>
    <n v="10.694000000000001"/>
    <s v="A"/>
    <s v="A"/>
    <x v="0"/>
    <n v="3"/>
    <n v="1"/>
    <n v="3"/>
  </r>
  <r>
    <x v="8"/>
    <x v="8"/>
    <n v="12040"/>
    <n v="0.1"/>
    <n v="112.14"/>
    <n v="0.2"/>
    <n v="449.2"/>
    <n v="1.6671332586786116"/>
    <n v="0.66270764119601333"/>
    <n v="11.214"/>
    <s v="A"/>
    <s v="A"/>
    <x v="0"/>
    <n v="3"/>
    <n v="1"/>
    <n v="2"/>
  </r>
  <r>
    <x v="8"/>
    <x v="9"/>
    <n v="11654"/>
    <n v="0.1"/>
    <n v="105.12"/>
    <n v="0.2"/>
    <n v="468.4"/>
    <n v="1.3771802325581395"/>
    <n v="0.62304788055603222"/>
    <n v="10.512"/>
    <s v="A"/>
    <s v="A"/>
    <x v="0"/>
    <n v="3"/>
    <n v="1"/>
    <n v="2"/>
  </r>
  <r>
    <x v="9"/>
    <x v="0"/>
    <n v="2267"/>
    <n v="0.15"/>
    <n v="118.03"/>
    <n v="0.7"/>
    <n v="21"/>
    <n v="2.911802853437095"/>
    <n v="0.3811204234671372"/>
    <n v="17.704499999999999"/>
    <s v="A"/>
    <s v="A"/>
    <x v="0"/>
    <n v="3"/>
    <n v="1"/>
    <n v="84"/>
  </r>
  <r>
    <x v="9"/>
    <x v="1"/>
    <n v="2584"/>
    <n v="0.15"/>
    <n v="119.05"/>
    <n v="0.5"/>
    <n v="88.4"/>
    <n v="3.392018779342723"/>
    <n v="0.39318885448916407"/>
    <n v="17.857500000000002"/>
    <s v="A"/>
    <s v="A"/>
    <x v="0"/>
    <n v="3"/>
    <n v="1"/>
    <n v="20"/>
  </r>
  <r>
    <x v="9"/>
    <x v="2"/>
    <n v="2992"/>
    <n v="0.15"/>
    <n v="121.77"/>
    <n v="0.5"/>
    <n v="107.3"/>
    <n v="3.4787350054525628"/>
    <n v="0.40374331550802139"/>
    <n v="18.265499999999999"/>
    <s v="A"/>
    <s v="A"/>
    <x v="0"/>
    <n v="3"/>
    <n v="1"/>
    <n v="17"/>
  </r>
  <r>
    <x v="9"/>
    <x v="3"/>
    <n v="3633"/>
    <n v="0.19"/>
    <n v="122.44"/>
    <n v="0.6"/>
    <n v="20.7"/>
    <n v="3.386783284742469"/>
    <n v="0.47178640242224057"/>
    <n v="23.2636"/>
    <s v="A"/>
    <s v="A"/>
    <x v="0"/>
    <n v="3"/>
    <n v="1"/>
    <n v="100"/>
  </r>
  <r>
    <x v="9"/>
    <x v="4"/>
    <n v="4098"/>
    <n v="0.2"/>
    <n v="129.62"/>
    <n v="0.6"/>
    <n v="42.6"/>
    <n v="2.9180743243243241"/>
    <n v="0.44655929721815518"/>
    <n v="25.924000000000003"/>
    <s v="A"/>
    <s v="A"/>
    <x v="0"/>
    <n v="3"/>
    <n v="1"/>
    <n v="85"/>
  </r>
  <r>
    <x v="9"/>
    <x v="5"/>
    <n v="16590"/>
    <n v="0.2"/>
    <n v="253.3"/>
    <n v="0.4"/>
    <n v="796"/>
    <n v="1.9316909294512878"/>
    <n v="0.3411693791440627"/>
    <n v="50.66"/>
    <s v="A"/>
    <s v="A"/>
    <x v="0"/>
    <n v="3"/>
    <n v="1"/>
    <n v="6"/>
  </r>
  <r>
    <x v="9"/>
    <x v="6"/>
    <n v="16771"/>
    <n v="0.23"/>
    <n v="254.11"/>
    <n v="0.4"/>
    <n v="1305"/>
    <n v="2.3353293413173652"/>
    <n v="0.38393655715222708"/>
    <n v="58.445300000000003"/>
    <s v="A"/>
    <s v="A"/>
    <x v="0"/>
    <n v="3"/>
    <n v="1"/>
    <n v="5"/>
  </r>
  <r>
    <x v="9"/>
    <x v="7"/>
    <n v="18248"/>
    <n v="0.33"/>
    <n v="248.93"/>
    <n v="0.7"/>
    <n v="825"/>
    <n v="1.7029632274187789"/>
    <n v="0.38535729943007452"/>
    <n v="82.146900000000002"/>
    <s v="A"/>
    <s v="A"/>
    <x v="0"/>
    <n v="3"/>
    <n v="1"/>
    <n v="10"/>
  </r>
  <r>
    <x v="9"/>
    <x v="8"/>
    <n v="20546"/>
    <n v="0.44"/>
    <n v="251.4"/>
    <n v="1"/>
    <n v="1240"/>
    <n v="1.3450292397660817"/>
    <n v="0.32965054025114376"/>
    <n v="110.616"/>
    <s v="A"/>
    <s v="A"/>
    <x v="0"/>
    <n v="3"/>
    <n v="1"/>
    <n v="9"/>
  </r>
  <r>
    <x v="9"/>
    <x v="9"/>
    <n v="20192"/>
    <n v="0.56000000000000005"/>
    <n v="234.7"/>
    <n v="1"/>
    <n v="1601"/>
    <n v="1.511627906976744"/>
    <n v="0.28050713153724249"/>
    <n v="131.43200000000002"/>
    <s v="A"/>
    <s v="A"/>
    <x v="0"/>
    <n v="3"/>
    <n v="1"/>
    <n v="9"/>
  </r>
  <r>
    <x v="10"/>
    <x v="0"/>
    <n v="10591"/>
    <n v="0.42"/>
    <n v="1015.9"/>
    <n v="2.8"/>
    <n v="985.8"/>
    <n v="3.4059633027522933"/>
    <n v="0.42602209423095083"/>
    <n v="426.678"/>
    <s v="A"/>
    <s v="B"/>
    <x v="0"/>
    <n v="1"/>
    <n v="1"/>
    <n v="44"/>
  </r>
  <r>
    <x v="10"/>
    <x v="1"/>
    <n v="10464"/>
    <n v="0.46"/>
    <n v="994.73"/>
    <n v="2.5"/>
    <n v="1122.7"/>
    <n v="4.7777777777777786"/>
    <n v="0.44935015290519875"/>
    <n v="457.57580000000002"/>
    <s v="A"/>
    <s v="B"/>
    <x v="0"/>
    <n v="1"/>
    <n v="1"/>
    <n v="41"/>
  </r>
  <r>
    <x v="10"/>
    <x v="2"/>
    <n v="11727"/>
    <n v="0.5"/>
    <n v="972.84"/>
    <n v="2.2999999999999998"/>
    <n v="1179.2"/>
    <n v="5.2289156626506026"/>
    <n v="0.50029845655325322"/>
    <n v="486.42"/>
    <s v="A"/>
    <s v="B"/>
    <x v="0"/>
    <n v="1"/>
    <n v="1"/>
    <n v="42"/>
  </r>
  <r>
    <x v="10"/>
    <x v="3"/>
    <n v="12484"/>
    <n v="0.54"/>
    <n v="951.85"/>
    <n v="2.1"/>
    <n v="1233.3"/>
    <n v="6.2753950338600459"/>
    <n v="0.51658122396667738"/>
    <n v="513.99900000000002"/>
    <s v="A"/>
    <s v="B"/>
    <x v="0"/>
    <n v="1"/>
    <n v="1"/>
    <n v="42"/>
  </r>
  <r>
    <x v="10"/>
    <x v="4"/>
    <n v="12640"/>
    <n v="0.57999999999999996"/>
    <n v="905.31"/>
    <n v="1.6"/>
    <n v="1402.2"/>
    <n v="8.5681293302540418"/>
    <n v="0.54335443037974684"/>
    <n v="525.07979999999998"/>
    <s v="A"/>
    <s v="B"/>
    <x v="0"/>
    <n v="1"/>
    <n v="1"/>
    <n v="39"/>
  </r>
  <r>
    <x v="10"/>
    <x v="5"/>
    <n v="13085"/>
    <n v="0.64"/>
    <n v="897.35"/>
    <n v="1.6"/>
    <n v="1551.6"/>
    <n v="8.3913043478260878"/>
    <n v="0.53886129155521589"/>
    <n v="574.30399999999997"/>
    <s v="A"/>
    <s v="B"/>
    <x v="0"/>
    <n v="1"/>
    <n v="1"/>
    <n v="37"/>
  </r>
  <r>
    <x v="10"/>
    <x v="6"/>
    <n v="13862"/>
    <n v="0.69"/>
    <n v="879.12"/>
    <n v="1.6"/>
    <n v="1704.5"/>
    <n v="9.0584415584415563"/>
    <n v="0.55662963497330831"/>
    <n v="606.59280000000001"/>
    <s v="A"/>
    <s v="B"/>
    <x v="0"/>
    <n v="1"/>
    <n v="1"/>
    <n v="36"/>
  </r>
  <r>
    <x v="10"/>
    <x v="7"/>
    <n v="14120"/>
    <n v="0.75"/>
    <n v="836.08"/>
    <n v="1.5"/>
    <n v="1933.8"/>
    <n v="13.520547945205481"/>
    <n v="0.59426345609065157"/>
    <n v="627.05999999999995"/>
    <s v="A"/>
    <s v="B"/>
    <x v="0"/>
    <n v="1"/>
    <n v="1"/>
    <n v="34"/>
  </r>
  <r>
    <x v="10"/>
    <x v="8"/>
    <n v="14690"/>
    <n v="0.83"/>
    <n v="810.69"/>
    <n v="1.6"/>
    <n v="2075.9"/>
    <n v="14.791044776119401"/>
    <n v="0.62232811436351254"/>
    <n v="672.87270000000001"/>
    <s v="A"/>
    <s v="B"/>
    <x v="0"/>
    <n v="1"/>
    <n v="1"/>
    <n v="33"/>
  </r>
  <r>
    <x v="10"/>
    <x v="9"/>
    <n v="16173"/>
    <n v="0.93"/>
    <n v="776.96"/>
    <n v="1.8"/>
    <n v="2240.3000000000002"/>
    <n v="15.174927113702623"/>
    <n v="0.63364867371545164"/>
    <n v="722.57280000000003"/>
    <s v="A"/>
    <s v="B"/>
    <x v="0"/>
    <n v="1"/>
    <n v="1"/>
    <n v="33"/>
  </r>
  <r>
    <x v="11"/>
    <x v="0"/>
    <n v="2681"/>
    <n v="0.12"/>
    <n v="178.74"/>
    <n v="1.1000000000000001"/>
    <n v="26.3"/>
    <n v="1.8821603927986905"/>
    <n v="0.48563968668407309"/>
    <n v="21.448799999999999"/>
    <s v="A"/>
    <s v="B"/>
    <x v="0"/>
    <n v="3"/>
    <n v="1"/>
    <n v="72"/>
  </r>
  <r>
    <x v="11"/>
    <x v="1"/>
    <n v="3432"/>
    <n v="0.12"/>
    <n v="208.03"/>
    <n v="0.9"/>
    <n v="121.4"/>
    <n v="1.8493150684931507"/>
    <n v="0.45046620046620045"/>
    <n v="24.9636"/>
    <s v="A"/>
    <s v="B"/>
    <x v="0"/>
    <n v="3"/>
    <n v="1"/>
    <n v="19"/>
  </r>
  <r>
    <x v="11"/>
    <x v="2"/>
    <n v="4139"/>
    <n v="0.12"/>
    <n v="218.24"/>
    <n v="0.8"/>
    <n v="154.9"/>
    <n v="2.0517676767676769"/>
    <n v="0.11935250060401063"/>
    <n v="26.188800000000001"/>
    <s v="A"/>
    <s v="B"/>
    <x v="0"/>
    <n v="3"/>
    <n v="1"/>
    <n v="16"/>
  </r>
  <r>
    <x v="11"/>
    <x v="3"/>
    <n v="3996"/>
    <n v="0.12"/>
    <n v="225.84"/>
    <n v="0.9"/>
    <n v="28.6"/>
    <n v="1.7175066312997347"/>
    <n v="0.41266266266266266"/>
    <n v="27.1008"/>
    <s v="A"/>
    <s v="B"/>
    <x v="0"/>
    <n v="3"/>
    <n v="1"/>
    <n v="100"/>
  </r>
  <r>
    <x v="11"/>
    <x v="4"/>
    <n v="5503"/>
    <n v="0.12"/>
    <n v="263.33"/>
    <n v="0.8"/>
    <n v="200.9"/>
    <n v="1.6294642857142858"/>
    <n v="0.40287116118480831"/>
    <n v="31.599599999999995"/>
    <s v="A"/>
    <s v="B"/>
    <x v="0"/>
    <n v="3"/>
    <n v="1"/>
    <n v="21"/>
  </r>
  <r>
    <x v="11"/>
    <x v="5"/>
    <n v="7482"/>
    <n v="0.09"/>
    <n v="285.58999999999997"/>
    <n v="0.4"/>
    <n v="720.6"/>
    <n v="1.9055509527754764"/>
    <n v="0.36701416733493719"/>
    <n v="25.703099999999996"/>
    <s v="A"/>
    <s v="B"/>
    <x v="0"/>
    <n v="3"/>
    <n v="1"/>
    <n v="7"/>
  </r>
  <r>
    <x v="11"/>
    <x v="6"/>
    <n v="8934"/>
    <n v="0.17"/>
    <n v="287.92"/>
    <n v="0.7"/>
    <n v="764.4"/>
    <n v="1.4740896358543418"/>
    <n v="0.30960376091336467"/>
    <n v="48.946400000000004"/>
    <s v="A"/>
    <s v="B"/>
    <x v="0"/>
    <n v="3"/>
    <n v="1"/>
    <n v="7"/>
  </r>
  <r>
    <x v="11"/>
    <x v="7"/>
    <n v="9460"/>
    <n v="0.19"/>
    <n v="302.51"/>
    <n v="0.7"/>
    <n v="566.20000000000005"/>
    <n v="1.567398119122257"/>
    <n v="0.28446088794926006"/>
    <n v="57.476900000000001"/>
    <s v="A"/>
    <s v="B"/>
    <x v="0"/>
    <n v="3"/>
    <n v="1"/>
    <n v="12"/>
  </r>
  <r>
    <x v="11"/>
    <x v="8"/>
    <n v="12416"/>
    <n v="0.22"/>
    <n v="314.5"/>
    <n v="0.7"/>
    <n v="1246.2"/>
    <n v="1.6617790811339197"/>
    <n v="0.2534632731958763"/>
    <n v="69.19"/>
    <s v="A"/>
    <s v="B"/>
    <x v="0"/>
    <n v="3"/>
    <n v="1"/>
    <n v="6"/>
  </r>
  <r>
    <x v="11"/>
    <x v="9"/>
    <n v="15502"/>
    <n v="0.26"/>
    <n v="328.1"/>
    <n v="0.6"/>
    <n v="1670.1"/>
    <n v="1.8615944961554025"/>
    <n v="0.24970971487549992"/>
    <n v="85.306000000000012"/>
    <s v="A"/>
    <s v="B"/>
    <x v="0"/>
    <n v="3"/>
    <n v="1"/>
    <n v="5"/>
  </r>
  <r>
    <x v="12"/>
    <x v="0"/>
    <n v="9757"/>
    <n v="7.0000000000000007E-2"/>
    <n v="713.62"/>
    <n v="0.5"/>
    <n v="795.9"/>
    <n v="1.5609756097560978"/>
    <n v="0.33227426463052168"/>
    <n v="49.953400000000002"/>
    <s v="A"/>
    <s v="A"/>
    <x v="0"/>
    <n v="3"/>
    <n v="1"/>
    <n v="6"/>
  </r>
  <r>
    <x v="12"/>
    <x v="1"/>
    <n v="10450"/>
    <n v="0.12"/>
    <n v="731.44"/>
    <n v="0.9"/>
    <n v="695.9"/>
    <n v="1.8035714285714286"/>
    <n v="0.3480382775119617"/>
    <n v="87.772800000000004"/>
    <s v="A"/>
    <s v="A"/>
    <x v="0"/>
    <n v="3"/>
    <n v="1"/>
    <n v="12"/>
  </r>
  <r>
    <x v="12"/>
    <x v="2"/>
    <n v="11354"/>
    <n v="0.16"/>
    <n v="646.65"/>
    <n v="1.1000000000000001"/>
    <n v="554.29999999999995"/>
    <n v="1.7948717948717952"/>
    <n v="0.40461511361634667"/>
    <n v="103.464"/>
    <s v="A"/>
    <s v="A"/>
    <x v="0"/>
    <n v="3"/>
    <n v="1"/>
    <n v="19"/>
  </r>
  <r>
    <x v="12"/>
    <x v="3"/>
    <n v="13834"/>
    <n v="0.17"/>
    <n v="657.09"/>
    <n v="1"/>
    <n v="443.6"/>
    <n v="1.6262626262626263"/>
    <n v="0.47448315743819575"/>
    <n v="111.70530000000001"/>
    <s v="A"/>
    <s v="A"/>
    <x v="0"/>
    <n v="3"/>
    <n v="1"/>
    <n v="24"/>
  </r>
  <r>
    <x v="12"/>
    <x v="4"/>
    <n v="14030"/>
    <n v="0.17"/>
    <n v="675.61"/>
    <n v="1.2"/>
    <n v="281.3"/>
    <n v="1.3636363636363638"/>
    <n v="0.50121168923734849"/>
    <n v="114.85370000000002"/>
    <s v="A"/>
    <s v="A"/>
    <x v="0"/>
    <n v="3"/>
    <n v="1"/>
    <n v="38"/>
  </r>
  <r>
    <x v="12"/>
    <x v="5"/>
    <n v="14423"/>
    <n v="0.18"/>
    <n v="663.91"/>
    <n v="1.7"/>
    <n v="300.89999999999998"/>
    <n v="1.2119565217391306"/>
    <n v="0.5276294806905637"/>
    <n v="119.50379999999998"/>
    <s v="A"/>
    <s v="A"/>
    <x v="0"/>
    <n v="3"/>
    <n v="1"/>
    <n v="40"/>
  </r>
  <r>
    <x v="12"/>
    <x v="6"/>
    <n v="14340"/>
    <n v="0.19"/>
    <n v="662.38"/>
    <n v="1.7"/>
    <n v="383.3"/>
    <n v="1.3598326359832635"/>
    <n v="0.50334728033472809"/>
    <n v="125.8522"/>
    <s v="A"/>
    <s v="A"/>
    <x v="0"/>
    <n v="3"/>
    <n v="1"/>
    <n v="33"/>
  </r>
  <r>
    <x v="12"/>
    <x v="7"/>
    <n v="15416"/>
    <n v="0.2"/>
    <n v="649.99"/>
    <n v="1.5"/>
    <n v="458.6"/>
    <n v="1.1982675649663137"/>
    <n v="0.50791385573430203"/>
    <n v="129.99800000000002"/>
    <s v="A"/>
    <s v="A"/>
    <x v="0"/>
    <n v="3"/>
    <n v="1"/>
    <n v="28"/>
  </r>
  <r>
    <x v="12"/>
    <x v="8"/>
    <n v="17183"/>
    <n v="0.24"/>
    <n v="644.86"/>
    <n v="2"/>
    <n v="438.1"/>
    <n v="1.1724452554744524"/>
    <n v="0.52487924111039985"/>
    <n v="154.7664"/>
    <s v="A"/>
    <s v="A"/>
    <x v="0"/>
    <n v="3"/>
    <n v="1"/>
    <n v="36"/>
  </r>
  <r>
    <x v="12"/>
    <x v="9"/>
    <n v="19369"/>
    <n v="0.27"/>
    <n v="650.75"/>
    <n v="1.8"/>
    <n v="744.7"/>
    <n v="1.5807269653423499"/>
    <n v="0.54158707212556145"/>
    <n v="175.70249999999999"/>
    <s v="A"/>
    <s v="A"/>
    <x v="0"/>
    <n v="3"/>
    <n v="1"/>
    <n v="23"/>
  </r>
  <r>
    <x v="13"/>
    <x v="0"/>
    <n v="88884"/>
    <n v="4.4000000000000004"/>
    <n v="478.8"/>
    <n v="2.4"/>
    <n v="1866.5"/>
    <n v="5.3644678492239475"/>
    <n v="0.57082264524548854"/>
    <n v="2106.7199999999998"/>
    <s v="B"/>
    <s v="A"/>
    <x v="1"/>
    <n v="3"/>
    <n v="3"/>
    <n v="100"/>
  </r>
  <r>
    <x v="13"/>
    <x v="1"/>
    <n v="55552"/>
    <n v="4.4000000000000004"/>
    <n v="487.05"/>
    <n v="2.5"/>
    <n v="5608"/>
    <n v="4.0844732421406285"/>
    <n v="0.43564588133640553"/>
    <n v="2143.02"/>
    <s v="B"/>
    <s v="A"/>
    <x v="1"/>
    <n v="3"/>
    <n v="3"/>
    <n v="38"/>
  </r>
  <r>
    <x v="13"/>
    <x v="2"/>
    <n v="58635"/>
    <n v="4.4000000000000004"/>
    <n v="487.26"/>
    <n v="3.2"/>
    <n v="4472"/>
    <n v="3.3971600688468162"/>
    <n v="0.40535516329837129"/>
    <n v="2143.944"/>
    <s v="B"/>
    <s v="A"/>
    <x v="1"/>
    <n v="3"/>
    <n v="3"/>
    <n v="48"/>
  </r>
  <r>
    <x v="13"/>
    <x v="3"/>
    <n v="59550"/>
    <n v="4.4000000000000004"/>
    <n v="526.08000000000004"/>
    <n v="2.1"/>
    <n v="5235"/>
    <n v="4.3764172335600913"/>
    <n v="0.35261125104953822"/>
    <n v="2314.7520000000004"/>
    <s v="B"/>
    <s v="A"/>
    <x v="1"/>
    <n v="3"/>
    <n v="3"/>
    <n v="42"/>
  </r>
  <r>
    <x v="13"/>
    <x v="4"/>
    <n v="169406"/>
    <n v="4.4000000000000004"/>
    <n v="639.29"/>
    <n v="1.7"/>
    <n v="5450"/>
    <n v="2.1379394135752472"/>
    <n v="0.33129877336103797"/>
    <n v="2812.8760000000002"/>
    <s v="B"/>
    <s v="A"/>
    <x v="1"/>
    <n v="3"/>
    <n v="3"/>
    <n v="54"/>
  </r>
  <r>
    <x v="13"/>
    <x v="5"/>
    <n v="242223"/>
    <n v="3.5"/>
    <n v="752.03"/>
    <n v="1.9"/>
    <n v="6630"/>
    <n v="1.4085841288348031"/>
    <n v="0.36606350346581457"/>
    <n v="2632.105"/>
    <s v="B"/>
    <s v="A"/>
    <x v="1"/>
    <n v="3"/>
    <n v="3"/>
    <n v="50"/>
  </r>
  <r>
    <x v="13"/>
    <x v="6"/>
    <n v="165282"/>
    <n v="0.75"/>
    <n v="708.48"/>
    <n v="0.7"/>
    <n v="-6842"/>
    <n v="1.3682478749657252"/>
    <n v="0.42759647148509822"/>
    <n v="531.36"/>
    <s v="B"/>
    <s v="A"/>
    <x v="1"/>
    <n v="3"/>
    <n v="3"/>
    <n v="100"/>
  </r>
  <r>
    <x v="13"/>
    <x v="7"/>
    <n v="55272"/>
    <n v="0.75"/>
    <n v="783.04"/>
    <n v="2.8"/>
    <n v="963"/>
    <n v="3.8613231552162852"/>
    <n v="0.55789549862498189"/>
    <n v="587.28"/>
    <s v="B"/>
    <s v="A"/>
    <x v="1"/>
    <n v="3"/>
    <n v="3"/>
    <n v="58"/>
  </r>
  <r>
    <x v="13"/>
    <x v="8"/>
    <n v="47988"/>
    <n v="0.8"/>
    <n v="791.91"/>
    <n v="4.0999999999999996"/>
    <n v="1863"/>
    <n v="1.1748013620885356"/>
    <n v="0.45738517962824038"/>
    <n v="633.52800000000002"/>
    <s v="B"/>
    <s v="A"/>
    <x v="1"/>
    <n v="3"/>
    <n v="3"/>
    <n v="34"/>
  </r>
  <r>
    <x v="13"/>
    <x v="9"/>
    <n v="32804"/>
    <n v="0.95"/>
    <n v="798.57"/>
    <n v="5.5"/>
    <n v="487"/>
    <n v="2.0307167235494883"/>
    <n v="0.54465918790391421"/>
    <n v="758.64150000000006"/>
    <s v="B"/>
    <s v="A"/>
    <x v="1"/>
    <n v="3"/>
    <n v="3"/>
    <n v="100"/>
  </r>
  <r>
    <x v="14"/>
    <x v="0"/>
    <n v="3201"/>
    <n v="0.16"/>
    <n v="569.37"/>
    <n v="1.1000000000000001"/>
    <n v="394.8"/>
    <n v="5.5298913043478262"/>
    <n v="0.29147141518275538"/>
    <n v="91.099199999999996"/>
    <s v="A"/>
    <s v="A"/>
    <x v="0"/>
    <n v="1"/>
    <n v="2"/>
    <n v="23"/>
  </r>
  <r>
    <x v="14"/>
    <x v="1"/>
    <n v="3840"/>
    <n v="0.19"/>
    <n v="575.41999999999996"/>
    <n v="1.1000000000000001"/>
    <n v="454.7"/>
    <n v="6.3557213930348269"/>
    <n v="0.32291666666666669"/>
    <n v="109.32979999999999"/>
    <s v="A"/>
    <s v="A"/>
    <x v="0"/>
    <n v="1"/>
    <n v="2"/>
    <n v="25"/>
  </r>
  <r>
    <x v="14"/>
    <x v="2"/>
    <n v="4383"/>
    <n v="0.22"/>
    <n v="585.67999999999995"/>
    <n v="1"/>
    <n v="524.4"/>
    <n v="7.819383259911894"/>
    <n v="0.32420716404289301"/>
    <n v="128.84959999999998"/>
    <s v="A"/>
    <s v="A"/>
    <x v="0"/>
    <n v="1"/>
    <n v="2"/>
    <n v="25"/>
  </r>
  <r>
    <x v="14"/>
    <x v="3"/>
    <n v="5175"/>
    <n v="0.26"/>
    <n v="604.21"/>
    <n v="0.9"/>
    <n v="605.29999999999995"/>
    <n v="8.0762411347517737"/>
    <n v="0.27304347826086955"/>
    <n v="157.09460000000001"/>
    <s v="A"/>
    <s v="A"/>
    <x v="0"/>
    <n v="1"/>
    <n v="2"/>
    <n v="25"/>
  </r>
  <r>
    <x v="14"/>
    <x v="4"/>
    <n v="5825"/>
    <n v="0.3"/>
    <n v="628.58000000000004"/>
    <n v="0.8"/>
    <n v="696.8"/>
    <n v="8.6128526645768027"/>
    <n v="0.24583690987124462"/>
    <n v="188.57400000000001"/>
    <s v="A"/>
    <s v="A"/>
    <x v="0"/>
    <n v="1"/>
    <n v="2"/>
    <n v="26"/>
  </r>
  <r>
    <x v="14"/>
    <x v="5"/>
    <n v="16851"/>
    <n v="0.34"/>
    <n v="628.75"/>
    <n v="0.7"/>
    <n v="840.8"/>
    <n v="7.1742112482853218"/>
    <n v="8.4802088896801381E-2"/>
    <n v="213.77500000000001"/>
    <s v="A"/>
    <s v="A"/>
    <x v="0"/>
    <n v="1"/>
    <n v="2"/>
    <n v="25"/>
  </r>
  <r>
    <x v="14"/>
    <x v="6"/>
    <n v="17889"/>
    <n v="0.4"/>
    <n v="623.94000000000005"/>
    <n v="0.7"/>
    <n v="976.4"/>
    <n v="6.0225763612217795"/>
    <n v="8.0831796075800766E-2"/>
    <n v="249.57600000000002"/>
    <s v="A"/>
    <s v="A"/>
    <x v="0"/>
    <n v="1"/>
    <n v="2"/>
    <n v="25"/>
  </r>
  <r>
    <x v="14"/>
    <x v="7"/>
    <n v="18277"/>
    <n v="0.45"/>
    <n v="616.32000000000005"/>
    <n v="0.8"/>
    <n v="1100.8"/>
    <n v="4.0963855421686741"/>
    <n v="8.215790337582754E-2"/>
    <n v="277.34400000000005"/>
    <s v="A"/>
    <s v="A"/>
    <x v="0"/>
    <n v="1"/>
    <n v="2"/>
    <n v="25"/>
  </r>
  <r>
    <x v="14"/>
    <x v="8"/>
    <n v="19834"/>
    <n v="0.48"/>
    <n v="594.84"/>
    <n v="1.3"/>
    <n v="1018.2"/>
    <n v="4.7563676633444079"/>
    <n v="0.10505697287486133"/>
    <n v="285.52320000000003"/>
    <s v="A"/>
    <s v="A"/>
    <x v="0"/>
    <n v="1"/>
    <n v="2"/>
    <n v="28"/>
  </r>
  <r>
    <x v="14"/>
    <x v="9"/>
    <n v="21121"/>
    <n v="0.54"/>
    <n v="587.12"/>
    <n v="1.3"/>
    <n v="935.6"/>
    <n v="4.6966413867822316"/>
    <n v="8.7315941480043555E-2"/>
    <n v="317.04480000000001"/>
    <s v="A"/>
    <s v="A"/>
    <x v="0"/>
    <n v="1"/>
    <n v="2"/>
    <n v="33"/>
  </r>
  <r>
    <x v="15"/>
    <x v="0"/>
    <n v="9437"/>
    <n v="0.56000000000000005"/>
    <n v="543.79999999999995"/>
    <n v="3.1"/>
    <n v="485"/>
    <n v="2.6284875183553598"/>
    <n v="0.479601568295009"/>
    <n v="304.52800000000002"/>
    <s v="A"/>
    <s v="B"/>
    <x v="0"/>
    <n v="2"/>
    <n v="1"/>
    <n v="63"/>
  </r>
  <r>
    <x v="15"/>
    <x v="1"/>
    <n v="7596"/>
    <n v="0.59"/>
    <n v="544.88"/>
    <n v="2.7"/>
    <n v="575"/>
    <n v="4.7826086956521747"/>
    <n v="0.54502369668246442"/>
    <n v="321.47919999999999"/>
    <s v="A"/>
    <s v="B"/>
    <x v="0"/>
    <n v="2"/>
    <n v="1"/>
    <n v="56"/>
  </r>
  <r>
    <x v="15"/>
    <x v="2"/>
    <n v="8707"/>
    <n v="0.56999999999999995"/>
    <n v="560.08000000000004"/>
    <n v="2.2000000000000002"/>
    <n v="652"/>
    <n v="5.3418803418803424"/>
    <n v="0.5963018261169174"/>
    <n v="319.24559999999997"/>
    <s v="A"/>
    <s v="B"/>
    <x v="0"/>
    <n v="2"/>
    <n v="1"/>
    <n v="48"/>
  </r>
  <r>
    <x v="15"/>
    <x v="3"/>
    <n v="10085"/>
    <n v="0.57999999999999996"/>
    <n v="582.5"/>
    <n v="2"/>
    <n v="731"/>
    <n v="5.8829568788501021"/>
    <n v="0.60327218641546854"/>
    <n v="337.85"/>
    <s v="A"/>
    <s v="B"/>
    <x v="0"/>
    <n v="2"/>
    <n v="1"/>
    <n v="45"/>
  </r>
  <r>
    <x v="15"/>
    <x v="4"/>
    <n v="9644"/>
    <n v="0.57999999999999996"/>
    <n v="580.4"/>
    <n v="1.8"/>
    <n v="779"/>
    <n v="5.3206239168110923"/>
    <n v="0.5496681874740772"/>
    <n v="336.63199999999995"/>
    <s v="A"/>
    <s v="B"/>
    <x v="0"/>
    <n v="2"/>
    <n v="1"/>
    <n v="43"/>
  </r>
  <r>
    <x v="15"/>
    <x v="5"/>
    <n v="8733"/>
    <n v="0.57999999999999996"/>
    <n v="586.36"/>
    <n v="1.6"/>
    <n v="915"/>
    <n v="7.3289183222958059"/>
    <n v="0.58376273903584108"/>
    <n v="340.08879999999999"/>
    <s v="A"/>
    <s v="B"/>
    <x v="0"/>
    <n v="2"/>
    <n v="1"/>
    <n v="9"/>
  </r>
  <r>
    <x v="15"/>
    <x v="6"/>
    <n v="10343"/>
    <n v="0.57999999999999996"/>
    <n v="598.89"/>
    <n v="1.2"/>
    <n v="1063"/>
    <n v="5.6618819776714515"/>
    <n v="0.55883206033065846"/>
    <n v="347.35619999999994"/>
    <s v="A"/>
    <s v="B"/>
    <x v="0"/>
    <n v="2"/>
    <n v="1"/>
    <n v="32"/>
  </r>
  <r>
    <x v="15"/>
    <x v="7"/>
    <n v="12478"/>
    <n v="0.57999999999999996"/>
    <n v="599.5"/>
    <n v="1.3"/>
    <n v="1188"/>
    <n v="10.204081632653061"/>
    <n v="0.66108350697227125"/>
    <n v="347.71"/>
    <s v="A"/>
    <s v="B"/>
    <x v="0"/>
    <n v="2"/>
    <n v="1"/>
    <n v="29"/>
  </r>
  <r>
    <x v="15"/>
    <x v="8"/>
    <n v="13779"/>
    <n v="0.57999999999999996"/>
    <n v="611.29999999999995"/>
    <n v="2.2000000000000002"/>
    <n v="922"/>
    <n v="4.5496323529411757"/>
    <n v="0.59801146672472605"/>
    <n v="354.55399999999997"/>
    <s v="A"/>
    <s v="B"/>
    <x v="0"/>
    <n v="2"/>
    <n v="1"/>
    <n v="38"/>
  </r>
  <r>
    <x v="15"/>
    <x v="9"/>
    <n v="14147"/>
    <n v="0.57999999999999996"/>
    <n v="648.41"/>
    <n v="1.8"/>
    <n v="1040"/>
    <n v="5.1497504159733776"/>
    <n v="0.58097123064960765"/>
    <n v="376.07779999999997"/>
    <s v="A"/>
    <s v="B"/>
    <x v="0"/>
    <n v="2"/>
    <n v="1"/>
    <n v="35"/>
  </r>
  <r>
    <x v="16"/>
    <x v="0"/>
    <n v="31880"/>
    <n v="0.71"/>
    <n v="1988"/>
    <n v="4.2"/>
    <n v="2227"/>
    <n v="3.403361344537815"/>
    <n v="0.48036386449184443"/>
    <n v="1411.48"/>
    <s v="A"/>
    <s v="B"/>
    <x v="0"/>
    <n v="2"/>
    <n v="2"/>
    <n v="62"/>
  </r>
  <r>
    <x v="16"/>
    <x v="1"/>
    <n v="32568"/>
    <n v="0.72"/>
    <n v="1982"/>
    <n v="3.6"/>
    <n v="2519"/>
    <n v="3.6077844311377247"/>
    <n v="0.44697248833210512"/>
    <n v="1427.04"/>
    <s v="A"/>
    <s v="B"/>
    <x v="0"/>
    <n v="2"/>
    <n v="2"/>
    <n v="57"/>
  </r>
  <r>
    <x v="16"/>
    <x v="2"/>
    <n v="36301"/>
    <n v="0.72"/>
    <n v="1984"/>
    <n v="3.1"/>
    <n v="2790"/>
    <n v="5.0458115183246068"/>
    <n v="0.44436792374865708"/>
    <n v="1428.48"/>
    <s v="A"/>
    <s v="B"/>
    <x v="0"/>
    <n v="2"/>
    <n v="2"/>
    <n v="51"/>
  </r>
  <r>
    <x v="16"/>
    <x v="3"/>
    <n v="39410"/>
    <n v="0.73"/>
    <n v="1950"/>
    <n v="2.1"/>
    <n v="3259"/>
    <n v="5.5145278450363193"/>
    <n v="0.4533113422989089"/>
    <n v="1423.5"/>
    <s v="A"/>
    <s v="B"/>
    <x v="0"/>
    <n v="2"/>
    <n v="2"/>
    <n v="44"/>
  </r>
  <r>
    <x v="16"/>
    <x v="4"/>
    <n v="43453"/>
    <n v="0.76"/>
    <n v="1883"/>
    <n v="1.7"/>
    <n v="3793"/>
    <n v="5.6162642947903434"/>
    <n v="0.51798494925551741"/>
    <n v="1431.08"/>
    <s v="A"/>
    <s v="B"/>
    <x v="0"/>
    <n v="2"/>
    <n v="2"/>
    <n v="38"/>
  </r>
  <r>
    <x v="16"/>
    <x v="5"/>
    <n v="50925"/>
    <n v="0.76"/>
    <n v="1872.5"/>
    <n v="1.7"/>
    <n v="4126"/>
    <n v="4.5514950166112955"/>
    <n v="0.50531173294059895"/>
    <n v="1423.1"/>
    <s v="A"/>
    <s v="B"/>
    <x v="0"/>
    <n v="2"/>
    <n v="2"/>
    <n v="35"/>
  </r>
  <r>
    <x v="16"/>
    <x v="6"/>
    <n v="52046"/>
    <n v="0.76"/>
    <n v="1878.3"/>
    <n v="1.9"/>
    <n v="3966"/>
    <n v="2.9898989898989901"/>
    <n v="0.48191984014141337"/>
    <n v="1427.508"/>
    <s v="A"/>
    <s v="B"/>
    <x v="0"/>
    <n v="2"/>
    <n v="2"/>
    <n v="36"/>
  </r>
  <r>
    <x v="16"/>
    <x v="7"/>
    <n v="49479"/>
    <n v="0.79"/>
    <n v="1860"/>
    <n v="2.6"/>
    <n v="2123"/>
    <n v="2.618296529968454"/>
    <n v="0.44192485701004469"/>
    <n v="1469.4"/>
    <s v="A"/>
    <s v="B"/>
    <x v="0"/>
    <n v="2"/>
    <n v="2"/>
    <n v="69"/>
  </r>
  <r>
    <x v="16"/>
    <x v="8"/>
    <n v="49702"/>
    <n v="0.92"/>
    <n v="1830"/>
    <n v="3.7"/>
    <n v="3839"/>
    <n v="2.5766016713091924"/>
    <n v="0.40133193835258141"/>
    <n v="1683.6"/>
    <s v="A"/>
    <s v="B"/>
    <x v="0"/>
    <n v="2"/>
    <n v="2"/>
    <n v="42"/>
  </r>
  <r>
    <x v="16"/>
    <x v="9"/>
    <n v="59496"/>
    <n v="1.06"/>
    <n v="1831"/>
    <n v="3.9"/>
    <n v="3099"/>
    <n v="2.0992063492063493"/>
    <n v="0.42823046927524538"/>
    <n v="1940.86"/>
    <s v="A"/>
    <s v="B"/>
    <x v="0"/>
    <n v="2"/>
    <n v="2"/>
    <n v="61"/>
  </r>
  <r>
    <x v="17"/>
    <x v="0"/>
    <n v="22098"/>
    <n v="0.5"/>
    <n v="687.91"/>
    <n v="1.6"/>
    <n v="393"/>
    <n v="2.1612230715774845"/>
    <n v="0.44162367635080096"/>
    <n v="343.95499999999998"/>
    <s v="A"/>
    <s v="B"/>
    <x v="0"/>
    <n v="3"/>
    <n v="3"/>
    <n v="87"/>
  </r>
  <r>
    <x v="17"/>
    <x v="1"/>
    <n v="27254"/>
    <n v="0.55000000000000004"/>
    <n v="694.73"/>
    <n v="1.2"/>
    <n v="976"/>
    <n v="2.8857142857142857"/>
    <n v="0.46312467894620973"/>
    <n v="382.10150000000004"/>
    <s v="A"/>
    <s v="B"/>
    <x v="0"/>
    <n v="3"/>
    <n v="3"/>
    <n v="39"/>
  </r>
  <r>
    <x v="17"/>
    <x v="2"/>
    <n v="38024"/>
    <n v="0.56000000000000005"/>
    <n v="973.48"/>
    <n v="1.1000000000000001"/>
    <n v="632"/>
    <n v="3.888054094665665"/>
    <n v="0.53321586366505369"/>
    <n v="545.14880000000005"/>
    <s v="A"/>
    <s v="B"/>
    <x v="0"/>
    <n v="3"/>
    <n v="3"/>
    <n v="88"/>
  </r>
  <r>
    <x v="17"/>
    <x v="3"/>
    <n v="36672"/>
    <n v="0.56000000000000005"/>
    <n v="937.86"/>
    <n v="1.3"/>
    <n v="1120"/>
    <n v="3.248286367098248"/>
    <n v="0.53242255671902272"/>
    <n v="525.2016000000001"/>
    <s v="A"/>
    <s v="B"/>
    <x v="0"/>
    <n v="3"/>
    <n v="3"/>
    <n v="50"/>
  </r>
  <r>
    <x v="17"/>
    <x v="4"/>
    <n v="36147"/>
    <n v="0.56000000000000005"/>
    <n v="870.82"/>
    <n v="1.4"/>
    <n v="2030"/>
    <n v="3.0433130699088142"/>
    <n v="0.54322627050654271"/>
    <n v="487.65920000000006"/>
    <s v="A"/>
    <s v="B"/>
    <x v="0"/>
    <n v="3"/>
    <n v="3"/>
    <n v="26"/>
  </r>
  <r>
    <x v="17"/>
    <x v="5"/>
    <n v="42028"/>
    <n v="0.59"/>
    <n v="836.33"/>
    <n v="1.2"/>
    <n v="2511"/>
    <n v="3.9036418816388472"/>
    <n v="0.61520890834681641"/>
    <n v="493.43470000000002"/>
    <s v="A"/>
    <s v="B"/>
    <x v="0"/>
    <n v="3"/>
    <n v="3"/>
    <n v="20"/>
  </r>
  <r>
    <x v="17"/>
    <x v="6"/>
    <n v="48343"/>
    <n v="0.68"/>
    <n v="797.89"/>
    <n v="1.3"/>
    <n v="2316"/>
    <n v="3.5924834193072956"/>
    <n v="0.6485323624930186"/>
    <n v="542.5652"/>
    <s v="A"/>
    <s v="B"/>
    <x v="0"/>
    <n v="3"/>
    <n v="3"/>
    <n v="25"/>
  </r>
  <r>
    <x v="17"/>
    <x v="7"/>
    <n v="52342"/>
    <n v="0.68"/>
    <n v="799.89"/>
    <n v="1.7"/>
    <n v="2275"/>
    <n v="4.1372141372141371"/>
    <n v="0.6189866646287876"/>
    <n v="543.92520000000002"/>
    <s v="A"/>
    <s v="B"/>
    <x v="0"/>
    <n v="3"/>
    <n v="3"/>
    <n v="25"/>
  </r>
  <r>
    <x v="17"/>
    <x v="8"/>
    <n v="53035"/>
    <n v="0.68"/>
    <n v="800.28"/>
    <n v="2"/>
    <n v="809"/>
    <n v="3.3480825958702063"/>
    <n v="0.59860469501272739"/>
    <n v="544.19040000000007"/>
    <s v="A"/>
    <s v="B"/>
    <x v="0"/>
    <n v="3"/>
    <n v="3"/>
    <n v="71"/>
  </r>
  <r>
    <x v="17"/>
    <x v="9"/>
    <n v="53963"/>
    <n v="0.77"/>
    <n v="793.2"/>
    <n v="1.6"/>
    <n v="1321"/>
    <n v="3.2853127196064653"/>
    <n v="0.58769897893000755"/>
    <n v="610.76400000000001"/>
    <s v="A"/>
    <s v="B"/>
    <x v="0"/>
    <n v="3"/>
    <n v="3"/>
    <n v="49"/>
  </r>
  <r>
    <x v="18"/>
    <x v="0"/>
    <n v="13929"/>
    <n v="0.74"/>
    <n v="2020.9"/>
    <n v="4.3"/>
    <n v="2600"/>
    <n v="6.2847222222222232"/>
    <n v="0.3906238782396439"/>
    <n v="1495.4660000000001"/>
    <s v="A"/>
    <s v="A"/>
    <x v="0"/>
    <n v="3"/>
    <n v="2"/>
    <n v="58"/>
  </r>
  <r>
    <x v="18"/>
    <x v="1"/>
    <n v="14685"/>
    <n v="0.75"/>
    <n v="2001.4"/>
    <n v="3.3"/>
    <n v="2850"/>
    <n v="7.4085365853658542"/>
    <n v="0.4096697310180456"/>
    <n v="1501.05"/>
    <s v="A"/>
    <s v="A"/>
    <x v="0"/>
    <n v="3"/>
    <n v="2"/>
    <n v="53"/>
  </r>
  <r>
    <x v="18"/>
    <x v="2"/>
    <n v="14977"/>
    <n v="0.76"/>
    <n v="1998.4"/>
    <n v="2"/>
    <n v="3205"/>
    <n v="10.484764542936288"/>
    <n v="0.42137944848768111"/>
    <n v="1518.7840000000001"/>
    <s v="A"/>
    <s v="A"/>
    <x v="0"/>
    <n v="3"/>
    <n v="2"/>
    <n v="47"/>
  </r>
  <r>
    <x v="18"/>
    <x v="3"/>
    <n v="16272"/>
    <n v="0.78"/>
    <n v="1988.8"/>
    <n v="1.4"/>
    <n v="3141"/>
    <n v="14.671916010498688"/>
    <n v="0.43971238938053098"/>
    <n v="1551.2640000000001"/>
    <s v="A"/>
    <s v="A"/>
    <x v="0"/>
    <n v="3"/>
    <n v="2"/>
    <n v="49"/>
  </r>
  <r>
    <x v="18"/>
    <x v="4"/>
    <n v="17114"/>
    <n v="0.86"/>
    <n v="1980.8"/>
    <n v="1.3"/>
    <n v="4167"/>
    <n v="15.665137614678898"/>
    <n v="0.40195161855790579"/>
    <n v="1703.4879999999998"/>
    <s v="A"/>
    <s v="A"/>
    <x v="0"/>
    <n v="3"/>
    <n v="2"/>
    <n v="41"/>
  </r>
  <r>
    <x v="18"/>
    <x v="5"/>
    <n v="17587"/>
    <n v="0.98"/>
    <n v="1953.5"/>
    <n v="1.7"/>
    <n v="4096"/>
    <n v="12.478723404255319"/>
    <n v="0.39620173992153296"/>
    <n v="1914.43"/>
    <s v="A"/>
    <s v="A"/>
    <x v="0"/>
    <n v="3"/>
    <n v="2"/>
    <n v="47"/>
  </r>
  <r>
    <x v="18"/>
    <x v="6"/>
    <n v="27057"/>
    <n v="1.1000000000000001"/>
    <n v="1960.6"/>
    <n v="1.9"/>
    <n v="4723"/>
    <n v="11.131386861313867"/>
    <n v="0.55671360461248476"/>
    <n v="2156.66"/>
    <s v="A"/>
    <s v="A"/>
    <x v="0"/>
    <n v="3"/>
    <n v="2"/>
    <n v="45"/>
  </r>
  <r>
    <x v="18"/>
    <x v="7"/>
    <n v="24874"/>
    <n v="1.1200000000000001"/>
    <n v="1937.4"/>
    <n v="3.6"/>
    <n v="2034"/>
    <n v="7.7105831533477334"/>
    <n v="0.58217415775508563"/>
    <n v="2169.8880000000004"/>
    <s v="A"/>
    <s v="A"/>
    <x v="0"/>
    <n v="3"/>
    <n v="2"/>
    <n v="100"/>
  </r>
  <r>
    <x v="18"/>
    <x v="8"/>
    <n v="27471"/>
    <n v="1.1200000000000001"/>
    <n v="1940.5"/>
    <n v="4.4000000000000004"/>
    <n v="3106"/>
    <n v="4.9801587301587302"/>
    <n v="0.58432528848603982"/>
    <n v="2173.36"/>
    <s v="A"/>
    <s v="A"/>
    <x v="0"/>
    <n v="3"/>
    <n v="2"/>
    <n v="70"/>
  </r>
  <r>
    <x v="18"/>
    <x v="9"/>
    <n v="30435"/>
    <n v="1.1200000000000001"/>
    <n v="1942"/>
    <n v="4.4000000000000004"/>
    <n v="2388"/>
    <n v="5.0952380952380949"/>
    <n v="0.60147856086742235"/>
    <n v="2175.04"/>
    <s v="A"/>
    <s v="A"/>
    <x v="0"/>
    <n v="3"/>
    <n v="2"/>
    <n v="91"/>
  </r>
  <r>
    <x v="19"/>
    <x v="0"/>
    <n v="18269"/>
    <n v="0.4"/>
    <n v="448.82"/>
    <n v="1.8"/>
    <n v="651"/>
    <n v="1.9385026737967914"/>
    <n v="0.35699819366139363"/>
    <n v="179.52800000000002"/>
    <s v="A"/>
    <s v="B"/>
    <x v="0"/>
    <n v="3"/>
    <n v="2"/>
    <n v="20"/>
  </r>
  <r>
    <x v="19"/>
    <x v="1"/>
    <n v="19846"/>
    <n v="0.4"/>
    <n v="462.01"/>
    <n v="1.4"/>
    <n v="889"/>
    <n v="2.1042471042471043"/>
    <n v="0.34551043031341327"/>
    <n v="184.804"/>
    <s v="A"/>
    <s v="B"/>
    <x v="0"/>
    <n v="3"/>
    <n v="2"/>
    <n v="21"/>
  </r>
  <r>
    <x v="19"/>
    <x v="2"/>
    <n v="21336"/>
    <n v="0.4"/>
    <n v="468.91"/>
    <n v="1.4"/>
    <n v="942"/>
    <n v="1.9614590502408811"/>
    <n v="0.33937945256842894"/>
    <n v="187.56400000000002"/>
    <s v="A"/>
    <s v="B"/>
    <x v="0"/>
    <n v="3"/>
    <n v="2"/>
    <n v="20"/>
  </r>
  <r>
    <x v="19"/>
    <x v="3"/>
    <n v="22690"/>
    <n v="0.44"/>
    <n v="470.48"/>
    <n v="1.4"/>
    <n v="1123"/>
    <n v="1.8946731234866829"/>
    <n v="0.3254737769942706"/>
    <n v="207.0112"/>
    <s v="A"/>
    <s v="B"/>
    <x v="0"/>
    <n v="3"/>
    <n v="2"/>
    <n v="18"/>
  </r>
  <r>
    <x v="19"/>
    <x v="4"/>
    <n v="23700"/>
    <n v="0.48"/>
    <n v="454.56"/>
    <n v="1.5"/>
    <n v="1133"/>
    <n v="1.6907675194660734"/>
    <n v="0.3261603375527426"/>
    <n v="218.18879999999999"/>
    <s v="A"/>
    <s v="B"/>
    <x v="0"/>
    <n v="3"/>
    <n v="2"/>
    <n v="20"/>
  </r>
  <r>
    <x v="19"/>
    <x v="5"/>
    <n v="24375"/>
    <n v="0.48"/>
    <n v="391.59"/>
    <n v="2"/>
    <n v="1019"/>
    <n v="1.2748691099476439"/>
    <n v="0.36102564102564105"/>
    <n v="187.96319999999997"/>
    <s v="A"/>
    <s v="B"/>
    <x v="0"/>
    <n v="3"/>
    <n v="2"/>
    <n v="20"/>
  </r>
  <r>
    <x v="19"/>
    <x v="6"/>
    <n v="24721"/>
    <n v="0.48"/>
    <n v="385.78"/>
    <n v="1.7"/>
    <n v="813"/>
    <n v="1.3857493857493857"/>
    <n v="0.3448080579264593"/>
    <n v="185.17439999999999"/>
    <s v="A"/>
    <s v="B"/>
    <x v="0"/>
    <n v="3"/>
    <n v="2"/>
    <n v="23"/>
  </r>
  <r>
    <x v="19"/>
    <x v="7"/>
    <n v="25767"/>
    <n v="0.48"/>
    <n v="375.78"/>
    <n v="1.7"/>
    <n v="760"/>
    <n v="1.3027001421127429"/>
    <n v="0.33888306748942448"/>
    <n v="180.37439999999998"/>
    <s v="A"/>
    <s v="B"/>
    <x v="0"/>
    <n v="3"/>
    <n v="2"/>
    <n v="24"/>
  </r>
  <r>
    <x v="19"/>
    <x v="8"/>
    <n v="26939"/>
    <n v="0.54"/>
    <n v="371.46"/>
    <n v="1.9"/>
    <n v="777"/>
    <n v="1.2199387844337559"/>
    <n v="0.32614425182820445"/>
    <n v="200.58840000000001"/>
    <s v="A"/>
    <s v="B"/>
    <x v="0"/>
    <n v="3"/>
    <n v="2"/>
    <n v="25"/>
  </r>
  <r>
    <x v="19"/>
    <x v="9"/>
    <n v="28925"/>
    <n v="0.64"/>
    <n v="377"/>
    <n v="1.8"/>
    <n v="1079"/>
    <n v="1.5951417004048583"/>
    <n v="0.30309420916162488"/>
    <n v="241.28"/>
    <s v="A"/>
    <s v="B"/>
    <x v="0"/>
    <n v="3"/>
    <n v="2"/>
    <n v="21"/>
  </r>
  <r>
    <x v="20"/>
    <x v="0"/>
    <n v="4165"/>
    <n v="0.28000000000000003"/>
    <n v="253.15"/>
    <n v="1.4"/>
    <n v="24.4"/>
    <n v="2.1607753705815282"/>
    <n v="0.40144057623049217"/>
    <n v="70.882000000000005"/>
    <s v="A"/>
    <s v="B"/>
    <x v="0"/>
    <n v="3"/>
    <n v="1"/>
    <n v="100"/>
  </r>
  <r>
    <x v="20"/>
    <x v="1"/>
    <n v="4316"/>
    <n v="0.28000000000000003"/>
    <n v="249.84"/>
    <n v="1.3"/>
    <n v="255"/>
    <n v="2.3768736616702357"/>
    <n v="0.3980537534754402"/>
    <n v="69.955200000000005"/>
    <s v="A"/>
    <s v="B"/>
    <x v="0"/>
    <n v="3"/>
    <n v="1"/>
    <n v="27"/>
  </r>
  <r>
    <x v="20"/>
    <x v="2"/>
    <n v="5821"/>
    <n v="0.28000000000000003"/>
    <n v="353.42"/>
    <n v="1.2"/>
    <n v="357.5"/>
    <n v="2.7667057444314187"/>
    <n v="0.39271602817385332"/>
    <n v="98.957600000000014"/>
    <s v="A"/>
    <s v="B"/>
    <x v="0"/>
    <n v="3"/>
    <n v="1"/>
    <n v="21"/>
  </r>
  <r>
    <x v="20"/>
    <x v="3"/>
    <n v="5917"/>
    <n v="0.28000000000000003"/>
    <n v="354.75"/>
    <n v="1.4"/>
    <n v="86"/>
    <n v="2.3207990599294948"/>
    <n v="0.41101909751563293"/>
    <n v="99.33"/>
    <s v="A"/>
    <s v="B"/>
    <x v="0"/>
    <n v="3"/>
    <n v="1"/>
    <n v="100"/>
  </r>
  <r>
    <x v="20"/>
    <x v="4"/>
    <n v="7191"/>
    <n v="0.28000000000000003"/>
    <n v="431.94"/>
    <n v="1.4"/>
    <n v="166"/>
    <n v="2.566489361702128"/>
    <n v="0.47517730496453903"/>
    <n v="120.9432"/>
    <s v="A"/>
    <s v="B"/>
    <x v="0"/>
    <n v="3"/>
    <n v="1"/>
    <n v="77"/>
  </r>
  <r>
    <x v="20"/>
    <x v="5"/>
    <n v="7506"/>
    <n v="0.28000000000000003"/>
    <n v="431.14"/>
    <n v="1.5"/>
    <n v="625"/>
    <n v="2.2586206896551726"/>
    <n v="0.40754063415933922"/>
    <n v="120.7192"/>
    <s v="A"/>
    <s v="B"/>
    <x v="0"/>
    <n v="3"/>
    <n v="1"/>
    <n v="14"/>
  </r>
  <r>
    <x v="20"/>
    <x v="6"/>
    <n v="10582"/>
    <n v="0.28000000000000003"/>
    <n v="401.59"/>
    <n v="1.3"/>
    <n v="680"/>
    <n v="2.4259681093394079"/>
    <n v="6.7189567189567187E-2"/>
    <n v="112.4452"/>
    <s v="A"/>
    <s v="B"/>
    <x v="0"/>
    <n v="3"/>
    <n v="1"/>
    <n v="17"/>
  </r>
  <r>
    <x v="20"/>
    <x v="7"/>
    <n v="10645"/>
    <n v="0.28000000000000003"/>
    <n v="402.88"/>
    <n v="1.4"/>
    <n v="410"/>
    <n v="2.0347003154574135"/>
    <n v="0.45796148426491312"/>
    <n v="112.80640000000001"/>
    <s v="A"/>
    <s v="B"/>
    <x v="0"/>
    <n v="3"/>
    <n v="1"/>
    <n v="27"/>
  </r>
  <r>
    <x v="20"/>
    <x v="8"/>
    <n v="12995"/>
    <n v="0.28999999999999998"/>
    <n v="395.3"/>
    <n v="1.2"/>
    <n v="1057"/>
    <n v="1.7573371510379381"/>
    <n v="0.3666025394382455"/>
    <n v="114.637"/>
    <s v="A"/>
    <s v="B"/>
    <x v="0"/>
    <n v="3"/>
    <n v="1"/>
    <n v="8"/>
  </r>
  <r>
    <x v="20"/>
    <x v="9"/>
    <n v="15744"/>
    <n v="0.32"/>
    <n v="387.94"/>
    <n v="0.9"/>
    <n v="1527"/>
    <n v="2.0116214720531267"/>
    <n v="0.34845020325203252"/>
    <n v="124.1408"/>
    <s v="A"/>
    <s v="B"/>
    <x v="0"/>
    <n v="3"/>
    <n v="1"/>
    <n v="8"/>
  </r>
  <r>
    <x v="21"/>
    <x v="0"/>
    <n v="1842"/>
    <n v="0.04"/>
    <n v="141.57"/>
    <n v="0.2"/>
    <n v="85"/>
    <n v="3.8113695090439275"/>
    <n v="0.69598262757871876"/>
    <n v="5.6627999999999998"/>
    <s v="A"/>
    <s v="B"/>
    <x v="0"/>
    <n v="3"/>
    <n v="1"/>
    <n v="6"/>
  </r>
  <r>
    <x v="21"/>
    <x v="1"/>
    <n v="2681"/>
    <n v="0.04"/>
    <n v="215.86"/>
    <n v="0.2"/>
    <n v="159.69999999999999"/>
    <n v="4.8143851508120656"/>
    <n v="0.6158149944050727"/>
    <n v="8.6344000000000012"/>
    <s v="A"/>
    <s v="B"/>
    <x v="0"/>
    <n v="3"/>
    <n v="1"/>
    <n v="5"/>
  </r>
  <r>
    <x v="21"/>
    <x v="2"/>
    <n v="3109"/>
    <n v="0.04"/>
    <n v="245.59"/>
    <n v="0.2"/>
    <n v="221.3"/>
    <n v="5.3314917127071828"/>
    <n v="0.54261820521067872"/>
    <n v="9.8236000000000008"/>
    <s v="A"/>
    <s v="B"/>
    <x v="0"/>
    <n v="3"/>
    <n v="1"/>
    <n v="4"/>
  </r>
  <r>
    <x v="21"/>
    <x v="3"/>
    <n v="3961"/>
    <n v="0.05"/>
    <n v="249.58"/>
    <n v="0.1"/>
    <n v="282.89999999999998"/>
    <n v="6.2903225806451619"/>
    <n v="0.53446099469830854"/>
    <n v="12.479000000000001"/>
    <s v="A"/>
    <s v="B"/>
    <x v="0"/>
    <n v="3"/>
    <n v="1"/>
    <n v="4"/>
  </r>
  <r>
    <x v="21"/>
    <x v="4"/>
    <n v="8289"/>
    <n v="0.06"/>
    <n v="411.45"/>
    <n v="0.1"/>
    <n v="573.9"/>
    <n v="4.7624703087885987"/>
    <n v="0.50464470985643628"/>
    <n v="24.686999999999998"/>
    <s v="A"/>
    <s v="B"/>
    <x v="0"/>
    <n v="3"/>
    <n v="1"/>
    <n v="10"/>
  </r>
  <r>
    <x v="21"/>
    <x v="5"/>
    <n v="10265"/>
    <n v="7.0000000000000007E-2"/>
    <n v="416.85"/>
    <n v="0.2"/>
    <n v="729.5"/>
    <n v="4.9581151832460728"/>
    <n v="0.55996103263516805"/>
    <n v="29.179500000000004"/>
    <s v="A"/>
    <s v="B"/>
    <x v="0"/>
    <n v="3"/>
    <n v="1"/>
    <n v="4"/>
  </r>
  <r>
    <x v="21"/>
    <x v="6"/>
    <n v="14642"/>
    <n v="0.09"/>
    <n v="448.7"/>
    <n v="0.1"/>
    <n v="942.7"/>
    <n v="5.5280528052805282"/>
    <n v="0.57683376587897828"/>
    <n v="40.382999999999996"/>
    <s v="A"/>
    <s v="B"/>
    <x v="0"/>
    <n v="3"/>
    <n v="1"/>
    <n v="4"/>
  </r>
  <r>
    <x v="21"/>
    <x v="7"/>
    <n v="16438"/>
    <n v="0.1"/>
    <n v="444.64"/>
    <n v="0.1"/>
    <n v="1213.4000000000001"/>
    <n v="4.1828929068150211"/>
    <n v="0.54854605183112304"/>
    <n v="44.463999999999999"/>
    <s v="A"/>
    <s v="B"/>
    <x v="0"/>
    <n v="3"/>
    <n v="1"/>
    <n v="4"/>
  </r>
  <r>
    <x v="21"/>
    <x v="8"/>
    <n v="18521"/>
    <n v="0.11"/>
    <n v="432.53"/>
    <n v="0.2"/>
    <n v="1445.1"/>
    <n v="3.2887402452619843"/>
    <n v="0.52837319799146909"/>
    <n v="47.578299999999999"/>
    <s v="A"/>
    <s v="B"/>
    <x v="0"/>
    <n v="3"/>
    <n v="1"/>
    <n v="3"/>
  </r>
  <r>
    <x v="21"/>
    <x v="9"/>
    <n v="21369"/>
    <n v="0.12"/>
    <n v="432.04"/>
    <n v="0.2"/>
    <n v="1563.8"/>
    <n v="3.0498374864572044"/>
    <n v="0.57110767934858908"/>
    <n v="51.844799999999999"/>
    <s v="A"/>
    <s v="B"/>
    <x v="0"/>
    <n v="3"/>
    <n v="1"/>
    <n v="3"/>
  </r>
  <r>
    <x v="22"/>
    <x v="0"/>
    <n v="16830"/>
    <n v="0.6"/>
    <n v="388.03"/>
    <n v="2"/>
    <n v="1136"/>
    <n v="15.956471935853379"/>
    <n v="0.59494949494949489"/>
    <n v="232.81799999999998"/>
    <s v="A"/>
    <s v="B"/>
    <x v="0"/>
    <n v="2"/>
    <n v="3"/>
    <n v="21"/>
  </r>
  <r>
    <x v="22"/>
    <x v="1"/>
    <n v="18728"/>
    <n v="0.78"/>
    <n v="380.7"/>
    <n v="2.2000000000000002"/>
    <n v="1361"/>
    <n v="3.1221091581868641"/>
    <n v="0.61645664246048693"/>
    <n v="296.94600000000003"/>
    <s v="A"/>
    <s v="B"/>
    <x v="0"/>
    <n v="2"/>
    <n v="3"/>
    <n v="21"/>
  </r>
  <r>
    <x v="22"/>
    <x v="2"/>
    <n v="20756"/>
    <n v="0.95"/>
    <n v="368.01"/>
    <n v="1.9"/>
    <n v="1665"/>
    <n v="3.8512981904012586"/>
    <n v="0.64179032568895744"/>
    <n v="349.60949999999997"/>
    <s v="A"/>
    <s v="B"/>
    <x v="0"/>
    <n v="2"/>
    <n v="3"/>
    <n v="20"/>
  </r>
  <r>
    <x v="22"/>
    <x v="3"/>
    <n v="25128"/>
    <n v="1.1499999999999999"/>
    <n v="357.2"/>
    <n v="2.2999999999999998"/>
    <n v="1513"/>
    <n v="3.47841225626741"/>
    <n v="0.69042502387774596"/>
    <n v="410.78"/>
    <s v="A"/>
    <s v="B"/>
    <x v="0"/>
    <n v="2"/>
    <n v="3"/>
    <n v="26"/>
  </r>
  <r>
    <x v="22"/>
    <x v="4"/>
    <n v="26635"/>
    <n v="1.28"/>
    <n v="355.39"/>
    <n v="2.4"/>
    <n v="946"/>
    <n v="3.5240572171651494"/>
    <n v="0.67978224141167631"/>
    <n v="454.89920000000001"/>
    <s v="A"/>
    <s v="B"/>
    <x v="0"/>
    <n v="2"/>
    <n v="3"/>
    <n v="47"/>
  </r>
  <r>
    <x v="22"/>
    <x v="5"/>
    <n v="28464"/>
    <n v="1.35"/>
    <n v="343.4"/>
    <n v="3.5"/>
    <n v="1053"/>
    <n v="2.5965665236051505"/>
    <n v="0.69919898819561555"/>
    <n v="463.59"/>
    <s v="A"/>
    <s v="B"/>
    <x v="0"/>
    <n v="2"/>
    <n v="3"/>
    <n v="44"/>
  </r>
  <r>
    <x v="22"/>
    <x v="6"/>
    <n v="30657"/>
    <n v="1.39"/>
    <n v="343.38"/>
    <n v="2.9"/>
    <n v="805"/>
    <n v="2.95593635250918"/>
    <n v="0.70339563558078089"/>
    <n v="477.29819999999995"/>
    <s v="A"/>
    <s v="B"/>
    <x v="0"/>
    <n v="2"/>
    <n v="3"/>
    <n v="59"/>
  </r>
  <r>
    <x v="22"/>
    <x v="7"/>
    <n v="32851"/>
    <n v="1.4"/>
    <n v="344.26"/>
    <n v="2.9"/>
    <n v="798"/>
    <n v="2.949685534591195"/>
    <n v="0.69830446561748505"/>
    <n v="481.96399999999994"/>
    <s v="A"/>
    <s v="B"/>
    <x v="0"/>
    <n v="2"/>
    <n v="3"/>
    <n v="60"/>
  </r>
  <r>
    <x v="22"/>
    <x v="8"/>
    <n v="36465"/>
    <n v="1.42"/>
    <n v="343.76"/>
    <n v="2.2999999999999998"/>
    <n v="1139"/>
    <n v="3.5661764705882355"/>
    <n v="0.43052241875771285"/>
    <n v="488.13919999999996"/>
    <s v="A"/>
    <s v="B"/>
    <x v="0"/>
    <n v="2"/>
    <n v="3"/>
    <n v="43"/>
  </r>
  <r>
    <x v="22"/>
    <x v="9"/>
    <n v="43091"/>
    <n v="1.6"/>
    <n v="342.94"/>
    <n v="2"/>
    <n v="2035"/>
    <n v="3.8401469912723929"/>
    <n v="0.74370518205657798"/>
    <n v="548.70400000000006"/>
    <s v="A"/>
    <s v="B"/>
    <x v="0"/>
    <n v="2"/>
    <n v="3"/>
    <n v="26"/>
  </r>
  <r>
    <x v="23"/>
    <x v="0"/>
    <n v="1141"/>
    <n v="0"/>
    <n v="282.62"/>
    <n v="0"/>
    <n v="163.4"/>
    <n v="7.9182879377431918"/>
    <n v="0.14373356704645049"/>
    <n v="0"/>
    <s v="A"/>
    <s v="A"/>
    <x v="0"/>
    <n v="3"/>
    <n v="3"/>
    <n v="0"/>
  </r>
  <r>
    <x v="23"/>
    <x v="1"/>
    <n v="2473"/>
    <n v="0"/>
    <n v="800.74"/>
    <n v="0"/>
    <n v="383.3"/>
    <n v="4.6356275303643715"/>
    <n v="0.20400323493732309"/>
    <n v="0"/>
    <s v="A"/>
    <s v="A"/>
    <x v="0"/>
    <n v="3"/>
    <n v="3"/>
    <n v="0"/>
  </r>
  <r>
    <x v="23"/>
    <x v="2"/>
    <n v="14073"/>
    <n v="0"/>
    <n v="831.79"/>
    <n v="0"/>
    <n v="571"/>
    <n v="5.7006369426751595"/>
    <n v="0.57819938890073186"/>
    <n v="0"/>
    <s v="A"/>
    <s v="A"/>
    <x v="0"/>
    <n v="3"/>
    <n v="3"/>
    <n v="0"/>
  </r>
  <r>
    <x v="23"/>
    <x v="3"/>
    <n v="20217"/>
    <n v="0"/>
    <n v="860.55"/>
    <n v="0"/>
    <n v="705"/>
    <n v="4.2882562277580076"/>
    <n v="0.38121382994509573"/>
    <n v="0"/>
    <s v="A"/>
    <s v="A"/>
    <x v="0"/>
    <n v="3"/>
    <n v="3"/>
    <n v="0"/>
  </r>
  <r>
    <x v="23"/>
    <x v="4"/>
    <n v="15149"/>
    <n v="0"/>
    <n v="706.58"/>
    <n v="0"/>
    <n v="777.3"/>
    <n v="6.490384615384615"/>
    <n v="0.7820978282394877"/>
    <n v="0"/>
    <s v="A"/>
    <s v="A"/>
    <x v="0"/>
    <n v="3"/>
    <n v="3"/>
    <n v="0"/>
  </r>
  <r>
    <x v="23"/>
    <x v="5"/>
    <n v="15072"/>
    <n v="0"/>
    <n v="735.71"/>
    <n v="0"/>
    <n v="675"/>
    <n v="4.3103448275862073"/>
    <n v="0.56475583864118895"/>
    <n v="0"/>
    <s v="A"/>
    <s v="A"/>
    <x v="0"/>
    <n v="3"/>
    <n v="3"/>
    <n v="0"/>
  </r>
  <r>
    <x v="23"/>
    <x v="6"/>
    <n v="33452"/>
    <n v="0"/>
    <n v="977.71"/>
    <n v="0"/>
    <n v="974"/>
    <n v="2.1507607192254494"/>
    <n v="0.42694009326796606"/>
    <n v="0"/>
    <s v="A"/>
    <s v="A"/>
    <x v="0"/>
    <n v="3"/>
    <n v="3"/>
    <n v="0"/>
  </r>
  <r>
    <x v="23"/>
    <x v="7"/>
    <n v="35897"/>
    <n v="0"/>
    <n v="1031.8"/>
    <n v="0"/>
    <n v="1330"/>
    <n v="1.6112956810631232"/>
    <n v="0.3333426191603755"/>
    <n v="0"/>
    <s v="A"/>
    <s v="A"/>
    <x v="0"/>
    <n v="3"/>
    <n v="3"/>
    <n v="0"/>
  </r>
  <r>
    <x v="23"/>
    <x v="8"/>
    <n v="39037"/>
    <n v="0"/>
    <n v="1008.8"/>
    <n v="0"/>
    <n v="1465"/>
    <n v="1.6237623762376237"/>
    <n v="0.295719445654123"/>
    <n v="0"/>
    <s v="A"/>
    <s v="A"/>
    <x v="0"/>
    <n v="3"/>
    <n v="3"/>
    <n v="0"/>
  </r>
  <r>
    <x v="23"/>
    <x v="9"/>
    <n v="42555"/>
    <n v="0.32"/>
    <n v="1051.3"/>
    <n v="1.4"/>
    <n v="1820"/>
    <n v="1.8543046357615893"/>
    <n v="0.604911291270121"/>
    <n v="336.416"/>
    <s v="A"/>
    <s v="A"/>
    <x v="0"/>
    <n v="3"/>
    <n v="3"/>
    <n v="18"/>
  </r>
  <r>
    <x v="24"/>
    <x v="0"/>
    <n v="2337"/>
    <n v="0.05"/>
    <n v="113.7"/>
    <n v="0.7"/>
    <n v="53.4"/>
    <n v="1.1399371069182389"/>
    <n v="0.13735558408215662"/>
    <n v="5.6849999999999996"/>
    <s v="A"/>
    <s v="B"/>
    <x v="0"/>
    <n v="3"/>
    <n v="3"/>
    <n v="11"/>
  </r>
  <r>
    <x v="24"/>
    <x v="1"/>
    <n v="2679"/>
    <n v="0.05"/>
    <n v="116.06"/>
    <n v="0.6"/>
    <n v="106.6"/>
    <n v="1.0902777777777777"/>
    <n v="8.8465845464725648E-2"/>
    <n v="5.8030000000000008"/>
    <s v="A"/>
    <s v="B"/>
    <x v="0"/>
    <n v="3"/>
    <n v="3"/>
    <n v="5"/>
  </r>
  <r>
    <x v="24"/>
    <x v="2"/>
    <n v="3416"/>
    <n v="0.06"/>
    <n v="119.06"/>
    <n v="0.4"/>
    <n v="144.80000000000001"/>
    <n v="1.4963942307692306"/>
    <n v="6.9672131147540978E-2"/>
    <n v="7.1436000000000002"/>
    <s v="A"/>
    <s v="B"/>
    <x v="0"/>
    <n v="3"/>
    <n v="3"/>
    <n v="6"/>
  </r>
  <r>
    <x v="24"/>
    <x v="3"/>
    <n v="4335"/>
    <n v="0.08"/>
    <n v="118.78"/>
    <n v="0.4"/>
    <n v="232"/>
    <n v="1.7906746031746028"/>
    <n v="6.5513264129181084E-2"/>
    <n v="9.5023999999999997"/>
    <s v="A"/>
    <s v="B"/>
    <x v="0"/>
    <n v="3"/>
    <n v="3"/>
    <n v="4"/>
  </r>
  <r>
    <x v="24"/>
    <x v="4"/>
    <n v="4039"/>
    <n v="0.08"/>
    <n v="117.61"/>
    <n v="0.6"/>
    <n v="257.10000000000002"/>
    <n v="1.4125932062966029"/>
    <n v="0.18593711314681852"/>
    <n v="9.4087999999999994"/>
    <s v="A"/>
    <s v="B"/>
    <x v="0"/>
    <n v="3"/>
    <n v="3"/>
    <n v="4"/>
  </r>
  <r>
    <x v="24"/>
    <x v="5"/>
    <n v="6649"/>
    <n v="0.08"/>
    <n v="119.86"/>
    <n v="0.5"/>
    <n v="282"/>
    <n v="1.0069930069930069"/>
    <n v="0.45736200932471049"/>
    <n v="9.5888000000000009"/>
    <s v="A"/>
    <s v="B"/>
    <x v="0"/>
    <n v="3"/>
    <n v="3"/>
    <n v="3"/>
  </r>
  <r>
    <x v="24"/>
    <x v="6"/>
    <n v="8985"/>
    <n v="0.08"/>
    <n v="122.34"/>
    <n v="0.4"/>
    <n v="382.2"/>
    <n v="1.2543352601156068"/>
    <n v="0.55025041736227043"/>
    <n v="9.7872000000000003"/>
    <s v="A"/>
    <s v="B"/>
    <x v="0"/>
    <n v="3"/>
    <n v="3"/>
    <n v="3"/>
  </r>
  <r>
    <x v="24"/>
    <x v="7"/>
    <n v="11611"/>
    <n v="0.08"/>
    <n v="121.67"/>
    <n v="0.3"/>
    <n v="555.9"/>
    <n v="1.1607142857142858"/>
    <n v="0.53716303505296703"/>
    <n v="9.7336000000000009"/>
    <s v="A"/>
    <s v="B"/>
    <x v="0"/>
    <n v="3"/>
    <n v="3"/>
    <n v="2"/>
  </r>
  <r>
    <x v="24"/>
    <x v="8"/>
    <n v="16069"/>
    <n v="0.1"/>
    <n v="122.66"/>
    <n v="0.2"/>
    <n v="777.1"/>
    <n v="1.6224366706875755"/>
    <n v="0.536187690584355"/>
    <n v="12.266"/>
    <s v="A"/>
    <s v="B"/>
    <x v="0"/>
    <n v="3"/>
    <n v="3"/>
    <n v="2"/>
  </r>
  <r>
    <x v="24"/>
    <x v="9"/>
    <n v="20011"/>
    <n v="0.16"/>
    <n v="127.73"/>
    <n v="0.3"/>
    <n v="1011.4"/>
    <n v="1.4905998209489706"/>
    <n v="0.64804357603318175"/>
    <n v="20.436800000000002"/>
    <s v="A"/>
    <s v="B"/>
    <x v="0"/>
    <n v="3"/>
    <n v="3"/>
    <n v="2"/>
  </r>
  <r>
    <x v="25"/>
    <x v="0"/>
    <n v="34330"/>
    <n v="0.96"/>
    <n v="1304.7"/>
    <n v="4"/>
    <n v="1962"/>
    <n v="2.2045454545454546"/>
    <n v="0.40681619574715994"/>
    <n v="1252.5119999999999"/>
    <s v="A"/>
    <s v="B"/>
    <x v="0"/>
    <n v="1"/>
    <n v="1"/>
    <n v="64"/>
  </r>
  <r>
    <x v="25"/>
    <x v="1"/>
    <n v="34854"/>
    <n v="1.04"/>
    <n v="1306.2"/>
    <n v="3.5"/>
    <n v="2651"/>
    <n v="2.4958193979933108"/>
    <n v="0.36997188271073622"/>
    <n v="1358.4480000000001"/>
    <s v="A"/>
    <s v="B"/>
    <x v="0"/>
    <n v="1"/>
    <n v="1"/>
    <n v="51"/>
  </r>
  <r>
    <x v="25"/>
    <x v="2"/>
    <n v="35473"/>
    <n v="1.1399999999999999"/>
    <n v="1311.9"/>
    <n v="3"/>
    <n v="3180"/>
    <n v="2.834084084084084"/>
    <n v="0.32072280325881658"/>
    <n v="1495.566"/>
    <s v="A"/>
    <s v="B"/>
    <x v="0"/>
    <n v="1"/>
    <n v="1"/>
    <n v="47"/>
  </r>
  <r>
    <x v="25"/>
    <x v="3"/>
    <n v="36540"/>
    <n v="1.22"/>
    <n v="1306.0999999999999"/>
    <n v="3"/>
    <n v="1339"/>
    <n v="3.0291411042944789"/>
    <n v="0.31633825944170774"/>
    <n v="1593.4419999999998"/>
    <s v="A"/>
    <s v="B"/>
    <x v="0"/>
    <n v="1"/>
    <n v="1"/>
    <n v="100"/>
  </r>
  <r>
    <x v="25"/>
    <x v="4"/>
    <n v="40668"/>
    <n v="1.24"/>
    <n v="1312.7"/>
    <n v="2.8"/>
    <n v="2070"/>
    <n v="3.4615384615384612"/>
    <n v="0.35344742795318185"/>
    <n v="1627.748"/>
    <s v="A"/>
    <s v="B"/>
    <x v="0"/>
    <n v="1"/>
    <n v="1"/>
    <n v="79"/>
  </r>
  <r>
    <x v="25"/>
    <x v="5"/>
    <n v="41264"/>
    <n v="1.3"/>
    <n v="1283.0999999999999"/>
    <n v="3.1"/>
    <n v="5185"/>
    <n v="2.6529298132646493"/>
    <n v="0.31085207444746027"/>
    <n v="1668.03"/>
    <s v="A"/>
    <s v="B"/>
    <x v="0"/>
    <n v="1"/>
    <n v="1"/>
    <n v="33"/>
  </r>
  <r>
    <x v="25"/>
    <x v="6"/>
    <n v="77572"/>
    <n v="1.33"/>
    <n v="2120.1999999999998"/>
    <n v="3"/>
    <n v="3288"/>
    <n v="2.7590511860174782"/>
    <n v="0.3821353065539112"/>
    <n v="2819.866"/>
    <s v="A"/>
    <s v="B"/>
    <x v="0"/>
    <n v="1"/>
    <n v="1"/>
    <n v="87"/>
  </r>
  <r>
    <x v="25"/>
    <x v="7"/>
    <n v="77359"/>
    <n v="1.4"/>
    <n v="2136.3000000000002"/>
    <n v="3.5"/>
    <n v="1132"/>
    <n v="2.6538201487491548"/>
    <n v="0.39797567186752675"/>
    <n v="2990.82"/>
    <s v="A"/>
    <s v="B"/>
    <x v="0"/>
    <n v="1"/>
    <n v="1"/>
    <n v="100"/>
  </r>
  <r>
    <x v="25"/>
    <x v="8"/>
    <n v="81470"/>
    <n v="1.43"/>
    <n v="2138.3000000000002"/>
    <n v="4"/>
    <n v="7230"/>
    <n v="2.1862109605185625"/>
    <n v="0.33147170737694859"/>
    <n v="3057.7690000000002"/>
    <s v="A"/>
    <s v="B"/>
    <x v="0"/>
    <n v="1"/>
    <n v="1"/>
    <n v="42"/>
  </r>
  <r>
    <x v="25"/>
    <x v="9"/>
    <n v="93208"/>
    <n v="1.54"/>
    <n v="2107.1"/>
    <n v="3.2"/>
    <n v="13328"/>
    <n v="2.2845831392640896"/>
    <n v="0.31382499356278432"/>
    <n v="3244.9339999999997"/>
    <s v="A"/>
    <s v="B"/>
    <x v="0"/>
    <n v="1"/>
    <n v="1"/>
    <n v="24"/>
  </r>
  <r>
    <x v="26"/>
    <x v="0"/>
    <n v="563"/>
    <n v="0"/>
    <n v="138.32"/>
    <n v="0"/>
    <n v="32"/>
    <n v="7.3728813559322033"/>
    <n v="0.65719360568383656"/>
    <n v="0"/>
    <s v="A"/>
    <s v="A"/>
    <x v="0"/>
    <n v="3"/>
    <n v="3"/>
    <n v="0"/>
  </r>
  <r>
    <x v="26"/>
    <x v="1"/>
    <n v="1325"/>
    <n v="0"/>
    <n v="153.97999999999999"/>
    <n v="0"/>
    <n v="37.700000000000003"/>
    <n v="4.9249249249249241"/>
    <n v="0.57999999999999996"/>
    <n v="0"/>
    <s v="A"/>
    <s v="A"/>
    <x v="0"/>
    <n v="3"/>
    <n v="3"/>
    <n v="0"/>
  </r>
  <r>
    <x v="26"/>
    <x v="2"/>
    <n v="3456"/>
    <n v="0"/>
    <n v="196.47"/>
    <n v="0"/>
    <n v="63.6"/>
    <n v="3.188976377952756"/>
    <n v="0.47074652777777781"/>
    <n v="0"/>
    <s v="A"/>
    <s v="A"/>
    <x v="0"/>
    <n v="3"/>
    <n v="3"/>
    <n v="0"/>
  </r>
  <r>
    <x v="26"/>
    <x v="3"/>
    <n v="7540"/>
    <n v="0"/>
    <n v="263.7"/>
    <n v="0"/>
    <n v="54"/>
    <n v="2.7441176470588236"/>
    <n v="0.34244031830238725"/>
    <n v="0"/>
    <s v="A"/>
    <s v="A"/>
    <x v="0"/>
    <n v="3"/>
    <n v="3"/>
    <n v="0"/>
  </r>
  <r>
    <x v="26"/>
    <x v="4"/>
    <n v="16822"/>
    <n v="0"/>
    <n v="327"/>
    <n v="0"/>
    <n v="-0.3"/>
    <n v="2.3265239948119327"/>
    <n v="0.31328022827250029"/>
    <n v="0"/>
    <s v="A"/>
    <s v="A"/>
    <x v="0"/>
    <n v="3"/>
    <n v="3"/>
    <n v="0"/>
  </r>
  <r>
    <x v="26"/>
    <x v="5"/>
    <n v="50056"/>
    <n v="0"/>
    <n v="585.65"/>
    <n v="0"/>
    <n v="-220.6"/>
    <n v="1.3450405248938635"/>
    <n v="7.4436630973309895E-2"/>
    <n v="0"/>
    <s v="A"/>
    <s v="A"/>
    <x v="0"/>
    <n v="3"/>
    <n v="3"/>
    <n v="0"/>
  </r>
  <r>
    <x v="26"/>
    <x v="6"/>
    <n v="47603"/>
    <n v="0"/>
    <n v="598.27"/>
    <n v="0"/>
    <n v="-1144"/>
    <n v="1.0392354124748491"/>
    <n v="0.22956536352750878"/>
    <n v="0"/>
    <s v="A"/>
    <s v="A"/>
    <x v="0"/>
    <n v="3"/>
    <n v="3"/>
    <n v="0"/>
  </r>
  <r>
    <x v="26"/>
    <x v="7"/>
    <n v="27672"/>
    <n v="0"/>
    <n v="613.1"/>
    <n v="0"/>
    <n v="694.9"/>
    <n v="1.6156169111302849"/>
    <n v="0.37557820179242557"/>
    <n v="0"/>
    <s v="A"/>
    <s v="A"/>
    <x v="0"/>
    <n v="3"/>
    <n v="3"/>
    <n v="0"/>
  </r>
  <r>
    <x v="26"/>
    <x v="8"/>
    <n v="28353"/>
    <n v="0.1"/>
    <n v="615.89"/>
    <n v="0.2"/>
    <n v="720.8"/>
    <n v="1.5544554455445545"/>
    <n v="0.31629809896659966"/>
    <n v="61.588999999999999"/>
    <s v="A"/>
    <s v="A"/>
    <x v="0"/>
    <n v="3"/>
    <n v="3"/>
    <n v="9"/>
  </r>
  <r>
    <x v="26"/>
    <x v="9"/>
    <n v="19928"/>
    <n v="0.43"/>
    <n v="567.26"/>
    <n v="1.2"/>
    <n v="824.5"/>
    <n v="1.556622649059624"/>
    <n v="0.30851063829787234"/>
    <n v="243.92179999999999"/>
    <s v="A"/>
    <s v="A"/>
    <x v="0"/>
    <n v="3"/>
    <n v="3"/>
    <n v="31"/>
  </r>
  <r>
    <x v="27"/>
    <x v="0"/>
    <n v="15041"/>
    <n v="0.44"/>
    <n v="2504.6"/>
    <n v="1.4"/>
    <n v="2986"/>
    <n v="15.023255813953488"/>
    <n v="0.56439066551426098"/>
    <n v="1102.0239999999999"/>
    <s v="A"/>
    <s v="A"/>
    <x v="0"/>
    <n v="1"/>
    <n v="1"/>
    <n v="37"/>
  </r>
  <r>
    <x v="27"/>
    <x v="1"/>
    <n v="16161"/>
    <n v="0.5"/>
    <n v="2481"/>
    <n v="1.1000000000000001"/>
    <n v="3492"/>
    <n v="18.225806451612904"/>
    <n v="0.5279376276220531"/>
    <n v="1240.5"/>
    <s v="A"/>
    <s v="A"/>
    <x v="0"/>
    <n v="1"/>
    <n v="1"/>
    <n v="36"/>
  </r>
  <r>
    <x v="27"/>
    <x v="2"/>
    <n v="16940"/>
    <n v="0.56000000000000005"/>
    <n v="2470.6"/>
    <n v="0.9"/>
    <n v="4129"/>
    <n v="20.70945945945946"/>
    <n v="0.48288075560802834"/>
    <n v="1383.5360000000001"/>
    <s v="A"/>
    <s v="A"/>
    <x v="0"/>
    <n v="1"/>
    <n v="1"/>
    <n v="34"/>
  </r>
  <r>
    <x v="27"/>
    <x v="3"/>
    <n v="19145"/>
    <n v="0.6"/>
    <n v="2465.5"/>
    <n v="0.8"/>
    <n v="3533"/>
    <n v="20.894428152492669"/>
    <n v="0.48717680856620527"/>
    <n v="1479.3"/>
    <s v="A"/>
    <s v="A"/>
    <x v="0"/>
    <n v="1"/>
    <n v="1"/>
    <n v="42"/>
  </r>
  <r>
    <x v="27"/>
    <x v="4"/>
    <n v="21623"/>
    <n v="0.64"/>
    <n v="2471.6"/>
    <n v="1"/>
    <n v="3233"/>
    <n v="15.35064935064935"/>
    <n v="0.49530592424732922"/>
    <n v="1581.8240000000001"/>
    <s v="A"/>
    <s v="A"/>
    <x v="0"/>
    <n v="1"/>
    <n v="1"/>
    <n v="49"/>
  </r>
  <r>
    <x v="27"/>
    <x v="5"/>
    <n v="20834"/>
    <n v="0.68"/>
    <n v="2484.8000000000002"/>
    <n v="1.2"/>
    <n v="3669"/>
    <n v="14.64"/>
    <n v="0.48747240088317173"/>
    <n v="1689.6640000000002"/>
    <s v="A"/>
    <s v="A"/>
    <x v="0"/>
    <n v="1"/>
    <n v="1"/>
    <n v="46"/>
  </r>
  <r>
    <x v="27"/>
    <x v="6"/>
    <n v="22417"/>
    <n v="0.72"/>
    <n v="2486.1999999999998"/>
    <n v="1.5"/>
    <n v="3979"/>
    <n v="11.444201312910284"/>
    <n v="0.43038765222821967"/>
    <n v="1790.0639999999999"/>
    <s v="A"/>
    <s v="A"/>
    <x v="0"/>
    <n v="1"/>
    <n v="1"/>
    <n v="45"/>
  </r>
  <r>
    <x v="27"/>
    <x v="7"/>
    <n v="24501"/>
    <n v="0.8"/>
    <n v="2471"/>
    <n v="1.6"/>
    <n v="4100"/>
    <n v="10.543933054393305"/>
    <n v="0.40986082200726504"/>
    <n v="1976.8"/>
    <s v="A"/>
    <s v="A"/>
    <x v="0"/>
    <n v="1"/>
    <n v="1"/>
    <n v="48"/>
  </r>
  <r>
    <x v="27"/>
    <x v="8"/>
    <n v="27342"/>
    <n v="0.88"/>
    <n v="2441.5"/>
    <n v="2"/>
    <n v="4790"/>
    <n v="7.6169844020797237"/>
    <n v="0.38047692195157634"/>
    <n v="2148.52"/>
    <s v="A"/>
    <s v="A"/>
    <x v="0"/>
    <n v="1"/>
    <n v="1"/>
    <n v="45"/>
  </r>
  <r>
    <x v="27"/>
    <x v="9"/>
    <n v="31327"/>
    <n v="1"/>
    <n v="2409.3000000000002"/>
    <n v="2.2000000000000002"/>
    <n v="5014"/>
    <n v="6.9440242057488648"/>
    <n v="0.38714208191017335"/>
    <n v="2409.3000000000002"/>
    <s v="A"/>
    <s v="A"/>
    <x v="0"/>
    <n v="1"/>
    <n v="1"/>
    <n v="48"/>
  </r>
  <r>
    <x v="28"/>
    <x v="0"/>
    <n v="9064"/>
    <n v="0.02"/>
    <n v="385.65"/>
    <n v="0.2"/>
    <n v="77"/>
    <n v="2.1840659340659339"/>
    <n v="0.55130185348631955"/>
    <n v="7.7130000000000001"/>
    <s v="A"/>
    <s v="A"/>
    <x v="0"/>
    <n v="3"/>
    <n v="1"/>
    <n v="9"/>
  </r>
  <r>
    <x v="28"/>
    <x v="1"/>
    <n v="11234"/>
    <n v="0.03"/>
    <n v="376.3"/>
    <n v="0.2"/>
    <n v="103.5"/>
    <n v="3.2446808510638299"/>
    <n v="0.57895673847249418"/>
    <n v="11.289"/>
    <s v="A"/>
    <s v="A"/>
    <x v="0"/>
    <n v="3"/>
    <n v="1"/>
    <n v="18"/>
  </r>
  <r>
    <x v="28"/>
    <x v="2"/>
    <n v="17487"/>
    <n v="0.08"/>
    <n v="386.55"/>
    <n v="0.3"/>
    <n v="119"/>
    <n v="5.6073752711496745"/>
    <n v="0.61714416423628982"/>
    <n v="30.924000000000003"/>
    <s v="A"/>
    <s v="A"/>
    <x v="0"/>
    <n v="3"/>
    <n v="1"/>
    <n v="28"/>
  </r>
  <r>
    <x v="28"/>
    <x v="3"/>
    <n v="21132"/>
    <n v="0.15"/>
    <n v="401.45"/>
    <n v="0.4"/>
    <n v="113"/>
    <n v="5.4201680672268902"/>
    <n v="0.6152754116978989"/>
    <n v="60.217500000000001"/>
    <s v="A"/>
    <s v="A"/>
    <x v="0"/>
    <n v="3"/>
    <n v="1"/>
    <n v="51"/>
  </r>
  <r>
    <x v="28"/>
    <x v="4"/>
    <n v="22730"/>
    <n v="0.15"/>
    <n v="421.32"/>
    <n v="0.5"/>
    <n v="127"/>
    <n v="3.97510980966325"/>
    <n v="0.60567531896172455"/>
    <n v="63.197999999999993"/>
    <s v="A"/>
    <s v="A"/>
    <x v="0"/>
    <n v="3"/>
    <n v="1"/>
    <n v="55"/>
  </r>
  <r>
    <x v="28"/>
    <x v="5"/>
    <n v="22162"/>
    <n v="0.16"/>
    <n v="418.07"/>
    <n v="0.8"/>
    <n v="218"/>
    <n v="3.3208395802098947"/>
    <n v="0.60653370634419279"/>
    <n v="66.891199999999998"/>
    <s v="A"/>
    <s v="A"/>
    <x v="0"/>
    <n v="3"/>
    <n v="1"/>
    <n v="32"/>
  </r>
  <r>
    <x v="28"/>
    <x v="6"/>
    <n v="23719"/>
    <n v="0.16"/>
    <n v="445.12"/>
    <n v="0.9"/>
    <n v="-19"/>
    <n v="2.992"/>
    <n v="0.62764028837640706"/>
    <n v="71.219200000000001"/>
    <s v="A"/>
    <s v="A"/>
    <x v="0"/>
    <n v="3"/>
    <n v="1"/>
    <n v="100"/>
  </r>
  <r>
    <x v="28"/>
    <x v="7"/>
    <n v="24375"/>
    <n v="0.16"/>
    <n v="458.22"/>
    <n v="0.8"/>
    <n v="494"/>
    <n v="2.7977839335180055"/>
    <n v="0.60270769230769228"/>
    <n v="73.315200000000004"/>
    <s v="A"/>
    <s v="A"/>
    <x v="0"/>
    <n v="3"/>
    <n v="1"/>
    <n v="15"/>
  </r>
  <r>
    <x v="28"/>
    <x v="8"/>
    <n v="25700"/>
    <n v="0.16"/>
    <n v="462.08"/>
    <n v="0.8"/>
    <n v="676"/>
    <n v="2.1216931216931219"/>
    <n v="0.56392996108949411"/>
    <n v="73.9328"/>
    <s v="A"/>
    <s v="A"/>
    <x v="0"/>
    <n v="3"/>
    <n v="1"/>
    <n v="11"/>
  </r>
  <r>
    <x v="28"/>
    <x v="9"/>
    <n v="26354"/>
    <n v="0.16"/>
    <n v="477.33"/>
    <n v="0.7"/>
    <n v="596"/>
    <n v="2.1206743566992015"/>
    <n v="0.52948319040752823"/>
    <n v="76.372799999999998"/>
    <s v="A"/>
    <s v="A"/>
    <x v="0"/>
    <n v="3"/>
    <n v="1"/>
    <n v="13"/>
  </r>
  <r>
    <x v="29"/>
    <x v="0"/>
    <n v="5016"/>
    <n v="0.06"/>
    <n v="544.97"/>
    <n v="0.3"/>
    <n v="751.7"/>
    <n v="8.3088235294117645"/>
    <n v="0.48763955342902709"/>
    <n v="32.6982"/>
    <s v="A"/>
    <s v="B"/>
    <x v="0"/>
    <n v="3"/>
    <n v="3"/>
    <n v="4"/>
  </r>
  <r>
    <x v="29"/>
    <x v="1"/>
    <n v="6084"/>
    <n v="7.0000000000000007E-2"/>
    <n v="542.95000000000005"/>
    <n v="0.2"/>
    <n v="964"/>
    <n v="12.256317689530686"/>
    <n v="0.55719921104536485"/>
    <n v="38.00650000000001"/>
    <s v="A"/>
    <s v="B"/>
    <x v="0"/>
    <n v="3"/>
    <n v="3"/>
    <n v="4"/>
  </r>
  <r>
    <x v="29"/>
    <x v="2"/>
    <n v="6706"/>
    <n v="0.08"/>
    <n v="546.04999999999995"/>
    <n v="0.2"/>
    <n v="1190"/>
    <n v="9.0638766519823779"/>
    <n v="0.43289591410677003"/>
    <n v="43.683999999999997"/>
    <s v="A"/>
    <s v="B"/>
    <x v="0"/>
    <n v="3"/>
    <n v="3"/>
    <n v="3"/>
  </r>
  <r>
    <x v="29"/>
    <x v="3"/>
    <n v="8070"/>
    <n v="0.08"/>
    <n v="535.70000000000005"/>
    <n v="0.2"/>
    <n v="1301"/>
    <n v="8.6345776031434198"/>
    <n v="0.48265179677819081"/>
    <n v="42.856000000000002"/>
    <s v="A"/>
    <s v="B"/>
    <x v="0"/>
    <n v="3"/>
    <n v="3"/>
    <n v="3"/>
  </r>
  <r>
    <x v="29"/>
    <x v="4"/>
    <n v="17493"/>
    <n v="0.08"/>
    <n v="589.39"/>
    <n v="0.1"/>
    <n v="1523"/>
    <n v="4.3006700167504182"/>
    <n v="0.43051506316812438"/>
    <n v="47.151200000000003"/>
    <s v="A"/>
    <s v="B"/>
    <x v="0"/>
    <n v="3"/>
    <n v="3"/>
    <n v="3"/>
  </r>
  <r>
    <x v="29"/>
    <x v="5"/>
    <n v="14143"/>
    <n v="0.08"/>
    <n v="575.70000000000005"/>
    <n v="0.2"/>
    <n v="951"/>
    <n v="4.8555776892430282"/>
    <n v="0.41893516227108818"/>
    <n v="46.056000000000004"/>
    <s v="A"/>
    <s v="B"/>
    <x v="0"/>
    <n v="3"/>
    <n v="3"/>
    <n v="5"/>
  </r>
  <r>
    <x v="29"/>
    <x v="6"/>
    <n v="12226"/>
    <n v="0.08"/>
    <n v="577.17999999999995"/>
    <n v="0.3"/>
    <n v="-1102"/>
    <n v="3.5812499999999998"/>
    <n v="0.46253885162767872"/>
    <n v="46.174399999999999"/>
    <s v="A"/>
    <s v="B"/>
    <x v="0"/>
    <n v="3"/>
    <n v="3"/>
    <n v="100"/>
  </r>
  <r>
    <x v="29"/>
    <x v="7"/>
    <n v="11054"/>
    <n v="0.08"/>
    <n v="576.27"/>
    <n v="0.6"/>
    <n v="-267"/>
    <n v="3.0515191545574636"/>
    <n v="0.47693142753754297"/>
    <n v="46.101599999999998"/>
    <s v="A"/>
    <s v="B"/>
    <x v="0"/>
    <n v="3"/>
    <n v="3"/>
    <n v="100"/>
  </r>
  <r>
    <x v="29"/>
    <x v="8"/>
    <n v="10679"/>
    <n v="0.08"/>
    <n v="582.59"/>
    <n v="0.3"/>
    <n v="77"/>
    <n v="2.5740740740740744"/>
    <n v="0.44507912725910664"/>
    <n v="46.607200000000006"/>
    <s v="A"/>
    <s v="B"/>
    <x v="0"/>
    <n v="3"/>
    <n v="3"/>
    <n v="61"/>
  </r>
  <r>
    <x v="29"/>
    <x v="9"/>
    <n v="11082"/>
    <n v="0.08"/>
    <n v="586"/>
    <n v="0.3"/>
    <n v="175"/>
    <n v="3.2787878787878784"/>
    <n v="0.49395415989893521"/>
    <n v="46.88"/>
    <s v="A"/>
    <s v="B"/>
    <x v="0"/>
    <n v="3"/>
    <n v="3"/>
    <n v="28"/>
  </r>
  <r>
    <x v="30"/>
    <x v="0"/>
    <n v="10801"/>
    <n v="0.42"/>
    <n v="452.55"/>
    <n v="2.6"/>
    <n v="495.6"/>
    <n v="3.2486388384754989"/>
    <n v="0.68752893250624947"/>
    <n v="190.071"/>
    <s v="A"/>
    <s v="A"/>
    <x v="0"/>
    <n v="1"/>
    <n v="1"/>
    <n v="40"/>
  </r>
  <r>
    <x v="30"/>
    <x v="1"/>
    <n v="11197"/>
    <n v="0.46"/>
    <n v="454.28"/>
    <n v="2.2999999999999998"/>
    <n v="545.20000000000005"/>
    <n v="4.6478873239436629"/>
    <n v="0.66598195945342498"/>
    <n v="208.96879999999999"/>
    <s v="A"/>
    <s v="A"/>
    <x v="0"/>
    <n v="1"/>
    <n v="1"/>
    <n v="40"/>
  </r>
  <r>
    <x v="30"/>
    <x v="2"/>
    <n v="11277"/>
    <n v="0.53"/>
    <n v="449.92"/>
    <n v="2.1"/>
    <n v="615"/>
    <n v="5.7650273224043715"/>
    <n v="0.65141438325795864"/>
    <n v="238.45760000000001"/>
    <s v="A"/>
    <s v="A"/>
    <x v="0"/>
    <n v="1"/>
    <n v="1"/>
    <n v="37"/>
  </r>
  <r>
    <x v="30"/>
    <x v="3"/>
    <n v="11703"/>
    <n v="0.61"/>
    <n v="458.93"/>
    <n v="1.9"/>
    <n v="628"/>
    <n v="4.6369636963696372"/>
    <n v="0.69195932666837567"/>
    <n v="279.94729999999998"/>
    <s v="A"/>
    <s v="A"/>
    <x v="0"/>
    <n v="1"/>
    <n v="1"/>
    <n v="42"/>
  </r>
  <r>
    <x v="30"/>
    <x v="4"/>
    <n v="12146"/>
    <n v="0.69"/>
    <n v="470.99"/>
    <n v="2.4"/>
    <n v="696.3"/>
    <n v="4.4498381877022659"/>
    <n v="0.69603161534661617"/>
    <n v="324.98309999999998"/>
    <s v="A"/>
    <s v="A"/>
    <x v="0"/>
    <n v="1"/>
    <n v="1"/>
    <n v="45"/>
  </r>
  <r>
    <x v="30"/>
    <x v="5"/>
    <n v="12296"/>
    <n v="0.79"/>
    <n v="476.97"/>
    <n v="3.5"/>
    <n v="800.7"/>
    <n v="3.3252818035426728"/>
    <n v="0.6978692257644763"/>
    <n v="376.80630000000002"/>
    <s v="A"/>
    <s v="A"/>
    <x v="0"/>
    <n v="1"/>
    <n v="1"/>
    <n v="47"/>
  </r>
  <r>
    <x v="30"/>
    <x v="6"/>
    <n v="16481"/>
    <n v="0.88"/>
    <n v="524.28"/>
    <n v="4.0999999999999996"/>
    <n v="682.5"/>
    <n v="2.861842105263158"/>
    <n v="0.70208118439415079"/>
    <n v="461.3664"/>
    <s v="A"/>
    <s v="A"/>
    <x v="0"/>
    <n v="1"/>
    <n v="1"/>
    <n v="66"/>
  </r>
  <r>
    <x v="30"/>
    <x v="7"/>
    <n v="15496"/>
    <n v="0.93"/>
    <n v="527.14"/>
    <n v="4.0999999999999996"/>
    <n v="783"/>
    <n v="2.9742962056303548"/>
    <n v="0.66029943211151265"/>
    <n v="490.24020000000002"/>
    <s v="A"/>
    <s v="A"/>
    <x v="0"/>
    <n v="1"/>
    <n v="1"/>
    <n v="62"/>
  </r>
  <r>
    <x v="30"/>
    <x v="8"/>
    <n v="15071"/>
    <n v="0.98"/>
    <n v="529.34"/>
    <n v="4.0999999999999996"/>
    <n v="840.1"/>
    <n v="2.531500572737686"/>
    <n v="0.62192289828146774"/>
    <n v="518.75319999999999"/>
    <s v="A"/>
    <s v="A"/>
    <x v="0"/>
    <n v="1"/>
    <n v="1"/>
    <n v="61"/>
  </r>
  <r>
    <x v="30"/>
    <x v="9"/>
    <n v="14230"/>
    <n v="1.03"/>
    <n v="520.13"/>
    <n v="4.0999999999999996"/>
    <n v="796"/>
    <n v="2.9623655913978491"/>
    <n v="0.58208011243851021"/>
    <n v="535.73390000000006"/>
    <s v="A"/>
    <s v="A"/>
    <x v="0"/>
    <n v="1"/>
    <n v="1"/>
    <n v="67"/>
  </r>
  <r>
    <x v="31"/>
    <x v="0"/>
    <n v="11978"/>
    <n v="0.6"/>
    <n v="523.28"/>
    <n v="3.5"/>
    <n v="580"/>
    <n v="2.7677100494233939"/>
    <n v="0.49357154783770246"/>
    <n v="313.96799999999996"/>
    <s v="A"/>
    <s v="B"/>
    <x v="0"/>
    <n v="2"/>
    <n v="1"/>
    <n v="54"/>
  </r>
  <r>
    <x v="31"/>
    <x v="1"/>
    <n v="13548"/>
    <n v="0.63"/>
    <n v="526.6"/>
    <n v="3.1"/>
    <n v="891"/>
    <n v="2.3913043478260869"/>
    <n v="0.42013581340419248"/>
    <n v="331.75800000000004"/>
    <s v="A"/>
    <s v="B"/>
    <x v="0"/>
    <n v="2"/>
    <n v="1"/>
    <n v="37"/>
  </r>
  <r>
    <x v="31"/>
    <x v="2"/>
    <n v="13860"/>
    <n v="0.67"/>
    <n v="526.36"/>
    <n v="3"/>
    <n v="911"/>
    <n v="2.4480874316939887"/>
    <n v="0.37662337662337664"/>
    <n v="352.66120000000001"/>
    <s v="A"/>
    <s v="B"/>
    <x v="0"/>
    <n v="2"/>
    <n v="1"/>
    <n v="39"/>
  </r>
  <r>
    <x v="31"/>
    <x v="3"/>
    <n v="14216"/>
    <n v="0.68"/>
    <n v="503.99"/>
    <n v="2.9"/>
    <n v="389"/>
    <n v="2.7897252090800482"/>
    <n v="0.48452447945976362"/>
    <n v="342.71320000000003"/>
    <s v="A"/>
    <s v="B"/>
    <x v="0"/>
    <n v="2"/>
    <n v="1"/>
    <n v="91"/>
  </r>
  <r>
    <x v="31"/>
    <x v="4"/>
    <n v="15201"/>
    <n v="0.68"/>
    <n v="507.23"/>
    <n v="2.8"/>
    <n v="548"/>
    <n v="2.6421404682274248"/>
    <n v="0.48950726925860139"/>
    <n v="344.91640000000001"/>
    <s v="A"/>
    <s v="B"/>
    <x v="0"/>
    <n v="2"/>
    <n v="1"/>
    <n v="63"/>
  </r>
  <r>
    <x v="31"/>
    <x v="5"/>
    <n v="20509"/>
    <n v="0.68"/>
    <n v="508.24"/>
    <n v="2.6"/>
    <n v="1916"/>
    <n v="2.2101751459549623"/>
    <n v="0.52484275196255303"/>
    <n v="345.60320000000002"/>
    <s v="A"/>
    <s v="B"/>
    <x v="0"/>
    <n v="2"/>
    <n v="1"/>
    <n v="18"/>
  </r>
  <r>
    <x v="31"/>
    <x v="6"/>
    <n v="35217"/>
    <n v="0.7"/>
    <n v="764.32"/>
    <n v="2.5"/>
    <n v="1709"/>
    <n v="1.5724946695095947"/>
    <n v="0.39290683476729987"/>
    <n v="535.024"/>
    <s v="A"/>
    <s v="B"/>
    <x v="0"/>
    <n v="2"/>
    <n v="1"/>
    <n v="24"/>
  </r>
  <r>
    <x v="31"/>
    <x v="7"/>
    <n v="76836"/>
    <n v="0.74"/>
    <n v="1367.3"/>
    <n v="2.7"/>
    <n v="1511.1"/>
    <n v="1.2528948587308939"/>
    <n v="0.41755166848872927"/>
    <n v="1011.8019999999999"/>
    <s v="A"/>
    <s v="B"/>
    <x v="0"/>
    <n v="2"/>
    <n v="1"/>
    <n v="45"/>
  </r>
  <r>
    <x v="31"/>
    <x v="8"/>
    <n v="82455"/>
    <n v="0.82"/>
    <n v="1365.6"/>
    <n v="3"/>
    <n v="4591.1000000000004"/>
    <n v="1.1044894715931663"/>
    <n v="0.36809168637438605"/>
    <n v="1119.7919999999999"/>
    <s v="A"/>
    <s v="B"/>
    <x v="0"/>
    <n v="2"/>
    <n v="1"/>
    <n v="24"/>
  </r>
  <r>
    <x v="31"/>
    <x v="9"/>
    <n v="92861"/>
    <n v="0.9"/>
    <n v="1437.7"/>
    <n v="2.2999999999999998"/>
    <n v="8108"/>
    <n v="1.308882907133244"/>
    <n v="0.32258967704418434"/>
    <n v="1293.93"/>
    <s v="A"/>
    <s v="B"/>
    <x v="0"/>
    <n v="2"/>
    <n v="1"/>
    <n v="15"/>
  </r>
  <r>
    <x v="32"/>
    <x v="0"/>
    <n v="4437"/>
    <n v="0"/>
    <n v="390.33"/>
    <n v="0"/>
    <n v="217.2"/>
    <n v="2.0153061224489797"/>
    <n v="0.62835249042145591"/>
    <n v="0"/>
    <s v="A"/>
    <s v="A"/>
    <x v="0"/>
    <n v="3"/>
    <n v="2"/>
    <n v="0"/>
  </r>
  <r>
    <x v="32"/>
    <x v="1"/>
    <n v="4912"/>
    <n v="0"/>
    <n v="393.15"/>
    <n v="0"/>
    <n v="248.8"/>
    <n v="2.2455752212389384"/>
    <n v="0.61095276872964166"/>
    <n v="0"/>
    <s v="A"/>
    <s v="A"/>
    <x v="0"/>
    <n v="3"/>
    <n v="2"/>
    <n v="0"/>
  </r>
  <r>
    <x v="32"/>
    <x v="2"/>
    <n v="5476"/>
    <n v="0"/>
    <n v="427.19"/>
    <n v="0"/>
    <n v="350.9"/>
    <n v="2.9844290657439445"/>
    <n v="0.5261139517896275"/>
    <n v="0"/>
    <s v="A"/>
    <s v="A"/>
    <x v="0"/>
    <n v="3"/>
    <n v="2"/>
    <n v="0"/>
  </r>
  <r>
    <x v="32"/>
    <x v="3"/>
    <n v="6260"/>
    <n v="0"/>
    <n v="435.18"/>
    <n v="0"/>
    <n v="459.8"/>
    <n v="4.3035190615835779"/>
    <n v="0.49952076677316293"/>
    <n v="0"/>
    <s v="A"/>
    <s v="A"/>
    <x v="0"/>
    <n v="3"/>
    <n v="2"/>
    <n v="0"/>
  </r>
  <r>
    <x v="32"/>
    <x v="4"/>
    <n v="7505"/>
    <n v="0"/>
    <n v="442.74"/>
    <n v="0"/>
    <n v="545.29999999999995"/>
    <n v="5.1441102756892221"/>
    <n v="0.50699533644237171"/>
    <n v="0"/>
    <s v="A"/>
    <s v="A"/>
    <x v="0"/>
    <n v="3"/>
    <n v="2"/>
    <n v="0"/>
  </r>
  <r>
    <x v="32"/>
    <x v="5"/>
    <n v="8634"/>
    <n v="0"/>
    <n v="447.76"/>
    <n v="0"/>
    <n v="631.4"/>
    <n v="4.5617740232312567"/>
    <n v="0.48575399583043782"/>
    <n v="0"/>
    <s v="A"/>
    <s v="A"/>
    <x v="0"/>
    <n v="3"/>
    <n v="2"/>
    <n v="0"/>
  </r>
  <r>
    <x v="32"/>
    <x v="6"/>
    <n v="10090"/>
    <n v="0"/>
    <n v="451.75"/>
    <n v="0"/>
    <n v="602.1"/>
    <n v="3.524514338575393"/>
    <n v="0.49266600594648169"/>
    <n v="0"/>
    <s v="A"/>
    <s v="A"/>
    <x v="0"/>
    <n v="3"/>
    <n v="2"/>
    <n v="0"/>
  </r>
  <r>
    <x v="32"/>
    <x v="7"/>
    <n v="11620"/>
    <n v="0"/>
    <n v="455.33"/>
    <n v="0"/>
    <n v="700"/>
    <n v="2.9576338928856916"/>
    <n v="0.48717728055077453"/>
    <n v="0"/>
    <s v="A"/>
    <s v="A"/>
    <x v="0"/>
    <n v="3"/>
    <n v="2"/>
    <n v="0"/>
  </r>
  <r>
    <x v="32"/>
    <x v="8"/>
    <n v="13192"/>
    <n v="0"/>
    <n v="457.48"/>
    <n v="0"/>
    <n v="721"/>
    <n v="2.3028611304954643"/>
    <n v="0.47763796240145545"/>
    <n v="0"/>
    <s v="A"/>
    <s v="A"/>
    <x v="0"/>
    <n v="3"/>
    <n v="2"/>
    <n v="0"/>
  </r>
  <r>
    <x v="32"/>
    <x v="9"/>
    <n v="15093"/>
    <n v="0.2"/>
    <n v="462.64"/>
    <n v="0.5"/>
    <n v="882.4"/>
    <n v="2.5970873786407767"/>
    <n v="0.4747233817001259"/>
    <n v="92.528000000000006"/>
    <s v="A"/>
    <s v="A"/>
    <x v="0"/>
    <n v="3"/>
    <n v="2"/>
    <n v="10"/>
  </r>
  <r>
    <x v="33"/>
    <x v="0"/>
    <n v="14282"/>
    <n v="0.92"/>
    <n v="210.49"/>
    <n v="2.2999999999999998"/>
    <n v="727"/>
    <n v="2.0049627791563278"/>
    <n v="0.36500490127433133"/>
    <n v="193.6508"/>
    <s v="B"/>
    <s v="B"/>
    <x v="1"/>
    <n v="3"/>
    <n v="2"/>
    <n v="27"/>
  </r>
  <r>
    <x v="33"/>
    <x v="1"/>
    <n v="19957"/>
    <n v="1.04"/>
    <n v="216.89"/>
    <n v="2.2000000000000002"/>
    <n v="855"/>
    <n v="2.0668693009118542"/>
    <n v="0.35516360174374906"/>
    <n v="225.56559999999999"/>
    <s v="B"/>
    <s v="B"/>
    <x v="1"/>
    <n v="3"/>
    <n v="2"/>
    <n v="26"/>
  </r>
  <r>
    <x v="33"/>
    <x v="2"/>
    <n v="19957"/>
    <n v="1.08"/>
    <n v="218.31"/>
    <n v="2"/>
    <n v="799"/>
    <n v="1.9632714880726996"/>
    <n v="0.45713283559653256"/>
    <n v="235.77480000000003"/>
    <s v="B"/>
    <s v="B"/>
    <x v="1"/>
    <n v="3"/>
    <n v="2"/>
    <n v="29"/>
  </r>
  <r>
    <x v="33"/>
    <x v="3"/>
    <n v="20427"/>
    <n v="1.2"/>
    <n v="217.12"/>
    <n v="2.5"/>
    <n v="428"/>
    <n v="1.7965288035450517"/>
    <n v="0.4421598864248299"/>
    <n v="260.54399999999998"/>
    <s v="B"/>
    <s v="B"/>
    <x v="1"/>
    <n v="3"/>
    <n v="2"/>
    <n v="61"/>
  </r>
  <r>
    <x v="33"/>
    <x v="4"/>
    <n v="20720"/>
    <n v="1.2"/>
    <n v="218.44"/>
    <n v="2.8"/>
    <n v="338"/>
    <n v="1.5692599620493359"/>
    <n v="0.46665057915057917"/>
    <n v="262.12799999999999"/>
    <s v="B"/>
    <s v="B"/>
    <x v="1"/>
    <n v="3"/>
    <n v="2"/>
    <n v="78"/>
  </r>
  <r>
    <x v="33"/>
    <x v="5"/>
    <n v="20491"/>
    <n v="1.2"/>
    <n v="212.74"/>
    <n v="5"/>
    <n v="186"/>
    <n v="0.93528995756718525"/>
    <n v="0.44360938948806794"/>
    <n v="255.28800000000001"/>
    <s v="B"/>
    <s v="B"/>
    <x v="1"/>
    <n v="3"/>
    <n v="2"/>
    <n v="100"/>
  </r>
  <r>
    <x v="33"/>
    <x v="6"/>
    <n v="20801"/>
    <n v="0.8"/>
    <n v="231.69"/>
    <n v="2.2999999999999998"/>
    <n v="330"/>
    <n v="1.1539804469273742"/>
    <n v="0.43949810105283399"/>
    <n v="185.352"/>
    <s v="B"/>
    <s v="B"/>
    <x v="1"/>
    <n v="3"/>
    <n v="2"/>
    <n v="52"/>
  </r>
  <r>
    <x v="33"/>
    <x v="7"/>
    <n v="20951"/>
    <n v="0.4"/>
    <n v="214.69"/>
    <n v="1.2"/>
    <n v="467"/>
    <n v="1.1437908496732025"/>
    <n v="0.42828504605985396"/>
    <n v="85.876000000000005"/>
    <s v="B"/>
    <s v="B"/>
    <x v="1"/>
    <n v="3"/>
    <n v="2"/>
    <n v="18"/>
  </r>
  <r>
    <x v="33"/>
    <x v="8"/>
    <n v="21760"/>
    <n v="0.4"/>
    <n v="215.07"/>
    <n v="1.3"/>
    <n v="409"/>
    <n v="1.03"/>
    <n v="0.41801470588235295"/>
    <n v="86.028000000000006"/>
    <s v="B"/>
    <s v="B"/>
    <x v="1"/>
    <n v="3"/>
    <n v="2"/>
    <n v="21"/>
  </r>
  <r>
    <x v="33"/>
    <x v="9"/>
    <n v="24581"/>
    <n v="0.4"/>
    <n v="215.53"/>
    <n v="1.2"/>
    <n v="464"/>
    <n v="1.096518987341772"/>
    <n v="0.38855213376184861"/>
    <n v="86.212000000000003"/>
    <s v="B"/>
    <s v="B"/>
    <x v="1"/>
    <n v="3"/>
    <n v="2"/>
    <n v="19"/>
  </r>
  <r>
    <x v="34"/>
    <x v="0"/>
    <n v="3962"/>
    <n v="0.38"/>
    <n v="420.4"/>
    <s v="*"/>
    <n v="100.4"/>
    <n v="2.9861111111111112"/>
    <n v="0.53659767794043411"/>
    <n v="159.75199999999998"/>
    <s v="B"/>
    <s v="B"/>
    <x v="1"/>
    <n v="3"/>
    <n v="1"/>
    <n v="100"/>
  </r>
  <r>
    <x v="34"/>
    <x v="1"/>
    <n v="2832"/>
    <n v="0.11"/>
    <n v="426.4"/>
    <n v="0.3"/>
    <n v="167.5"/>
    <n v="4.4144144144144146"/>
    <n v="0.52471751412429379"/>
    <n v="46.903999999999996"/>
    <s v="B"/>
    <s v="B"/>
    <x v="1"/>
    <n v="3"/>
    <n v="1"/>
    <n v="36"/>
  </r>
  <r>
    <x v="34"/>
    <x v="2"/>
    <n v="5637"/>
    <n v="0.11"/>
    <n v="689.6"/>
    <n v="0.8"/>
    <n v="380"/>
    <n v="4.5348837209302326"/>
    <n v="0.5549050913606528"/>
    <n v="75.856000000000009"/>
    <s v="B"/>
    <s v="B"/>
    <x v="1"/>
    <n v="3"/>
    <n v="1"/>
    <n v="20"/>
  </r>
  <r>
    <x v="34"/>
    <x v="3"/>
    <n v="6736"/>
    <n v="0.11"/>
    <n v="780.42"/>
    <n v="0.6"/>
    <n v="510.1"/>
    <n v="5.9504132231404965"/>
    <n v="0.51350950118764849"/>
    <n v="85.846199999999996"/>
    <s v="B"/>
    <s v="B"/>
    <x v="1"/>
    <n v="3"/>
    <n v="1"/>
    <n v="20"/>
  </r>
  <r>
    <x v="34"/>
    <x v="4"/>
    <n v="7275"/>
    <n v="0.12"/>
    <n v="783.99"/>
    <n v="0.5"/>
    <n v="635.1"/>
    <n v="5.0921658986175125"/>
    <n v="0.47408934707903783"/>
    <n v="94.078800000000001"/>
    <s v="B"/>
    <s v="B"/>
    <x v="1"/>
    <n v="3"/>
    <n v="1"/>
    <n v="16"/>
  </r>
  <r>
    <x v="34"/>
    <x v="5"/>
    <n v="7950"/>
    <n v="0.12"/>
    <n v="784.64"/>
    <n v="0.5"/>
    <n v="734.5"/>
    <n v="4.2815533980582519"/>
    <n v="0.44037735849056603"/>
    <n v="94.15679999999999"/>
    <s v="B"/>
    <s v="B"/>
    <x v="1"/>
    <n v="3"/>
    <n v="1"/>
    <n v="14"/>
  </r>
  <r>
    <x v="34"/>
    <x v="6"/>
    <n v="8628"/>
    <n v="0.12"/>
    <n v="781.77"/>
    <n v="0.5"/>
    <n v="638"/>
    <n v="3.9292196007259528"/>
    <n v="0.44923504867872044"/>
    <n v="93.812399999999997"/>
    <s v="B"/>
    <s v="B"/>
    <x v="1"/>
    <n v="3"/>
    <n v="1"/>
    <n v="16"/>
  </r>
  <r>
    <x v="34"/>
    <x v="7"/>
    <n v="9645"/>
    <n v="0.12"/>
    <n v="786.14"/>
    <n v="0.8"/>
    <n v="718.6"/>
    <n v="2.3290937996820351"/>
    <n v="0.43359253499222394"/>
    <n v="94.336799999999997"/>
    <s v="B"/>
    <s v="B"/>
    <x v="1"/>
    <n v="3"/>
    <n v="1"/>
    <n v="15"/>
  </r>
  <r>
    <x v="34"/>
    <x v="8"/>
    <n v="10543"/>
    <n v="0.12"/>
    <n v="790.77"/>
    <n v="0.8"/>
    <n v="847.3"/>
    <n v="2.031463748290014"/>
    <n v="0.40235227164943566"/>
    <n v="94.892399999999995"/>
    <s v="B"/>
    <s v="B"/>
    <x v="1"/>
    <n v="3"/>
    <n v="1"/>
    <n v="12"/>
  </r>
  <r>
    <x v="34"/>
    <x v="9"/>
    <n v="14547"/>
    <n v="0.13"/>
    <n v="801.92"/>
    <n v="0.7"/>
    <n v="918.8"/>
    <n v="2.4080664294187422"/>
    <n v="0.46641919296074791"/>
    <n v="104.2496"/>
    <s v="B"/>
    <s v="B"/>
    <x v="1"/>
    <n v="3"/>
    <n v="1"/>
    <n v="13"/>
  </r>
  <r>
    <x v="35"/>
    <x v="0"/>
    <n v="13847"/>
    <n v="0.75"/>
    <n v="261.97000000000003"/>
    <n v="2.8"/>
    <n v="706.1"/>
    <n v="2.4490662139219017"/>
    <n v="0.77720805950747451"/>
    <n v="196.47749999999999"/>
    <s v="A"/>
    <s v="B"/>
    <x v="0"/>
    <n v="2"/>
    <n v="2"/>
    <n v="27"/>
  </r>
  <r>
    <x v="35"/>
    <x v="1"/>
    <n v="14653"/>
    <n v="0.8"/>
    <n v="257.27"/>
    <n v="2.1"/>
    <n v="817.3"/>
    <n v="2.8958785249457697"/>
    <n v="0.75725107486521537"/>
    <n v="205.816"/>
    <s v="A"/>
    <s v="B"/>
    <x v="0"/>
    <n v="2"/>
    <n v="2"/>
    <n v="26"/>
  </r>
  <r>
    <x v="35"/>
    <x v="2"/>
    <n v="16320"/>
    <n v="0.8"/>
    <n v="250.29"/>
    <n v="1.6"/>
    <n v="960.1"/>
    <n v="3.0295715147857574"/>
    <n v="0.74589460784313721"/>
    <n v="200.232"/>
    <s v="A"/>
    <s v="B"/>
    <x v="0"/>
    <n v="2"/>
    <n v="2"/>
    <n v="21"/>
  </r>
  <r>
    <x v="35"/>
    <x v="3"/>
    <n v="18002"/>
    <n v="0.88"/>
    <n v="232.31"/>
    <n v="1.8"/>
    <n v="1021.4"/>
    <n v="2.6338268792710706"/>
    <n v="0.77335851572047554"/>
    <n v="204.43280000000001"/>
    <s v="A"/>
    <s v="B"/>
    <x v="0"/>
    <n v="2"/>
    <n v="2"/>
    <n v="21"/>
  </r>
  <r>
    <x v="35"/>
    <x v="4"/>
    <n v="17578"/>
    <n v="0.88"/>
    <n v="233.76"/>
    <n v="2.2999999999999998"/>
    <n v="239.2"/>
    <n v="2.1730439748715016"/>
    <n v="0.76709523267721014"/>
    <n v="205.7088"/>
    <s v="A"/>
    <s v="B"/>
    <x v="0"/>
    <n v="2"/>
    <n v="2"/>
    <n v="86"/>
  </r>
  <r>
    <x v="35"/>
    <x v="5"/>
    <n v="20469"/>
    <n v="0.88"/>
    <n v="234.56"/>
    <n v="2.2999999999999998"/>
    <n v="485.5"/>
    <n v="2.1782988004362052"/>
    <n v="0.78987737554350479"/>
    <n v="206.4128"/>
    <s v="A"/>
    <s v="B"/>
    <x v="0"/>
    <n v="2"/>
    <n v="2"/>
    <n v="42"/>
  </r>
  <r>
    <x v="35"/>
    <x v="6"/>
    <n v="22663"/>
    <n v="0.88"/>
    <n v="237.33"/>
    <n v="2.2000000000000002"/>
    <n v="152.6"/>
    <n v="2.3662306777645656"/>
    <n v="0.82385385871243877"/>
    <n v="208.85040000000001"/>
    <s v="A"/>
    <s v="B"/>
    <x v="0"/>
    <n v="2"/>
    <n v="2"/>
    <n v="100"/>
  </r>
  <r>
    <x v="35"/>
    <x v="7"/>
    <n v="23768"/>
    <n v="0.88"/>
    <n v="238.89"/>
    <n v="2"/>
    <n v="319.2"/>
    <n v="3.3648036253776432"/>
    <n v="0.86692191181420397"/>
    <n v="210.22319999999999"/>
    <s v="A"/>
    <s v="B"/>
    <x v="0"/>
    <n v="2"/>
    <n v="2"/>
    <n v="65"/>
  </r>
  <r>
    <x v="35"/>
    <x v="8"/>
    <n v="26258"/>
    <n v="0.88"/>
    <n v="243.52"/>
    <n v="1.9"/>
    <n v="643.1"/>
    <n v="3.1953743152769323"/>
    <n v="0.84758930611623129"/>
    <n v="214.29760000000002"/>
    <s v="A"/>
    <s v="B"/>
    <x v="0"/>
    <n v="2"/>
    <n v="2"/>
    <n v="33"/>
  </r>
  <r>
    <x v="35"/>
    <x v="9"/>
    <n v="28754"/>
    <n v="1.06"/>
    <n v="246.86"/>
    <n v="1.6"/>
    <n v="1384.1"/>
    <n v="2.5405405405405412"/>
    <n v="0.77766571607428536"/>
    <n v="261.67160000000001"/>
    <s v="A"/>
    <s v="B"/>
    <x v="0"/>
    <n v="2"/>
    <n v="2"/>
    <n v="18"/>
  </r>
  <r>
    <x v="36"/>
    <x v="0"/>
    <n v="422"/>
    <n v="0.06"/>
    <n v="44.22"/>
    <n v="0.6"/>
    <n v="14.5"/>
    <n v="2.1616161616161613"/>
    <n v="0.37582938388625592"/>
    <n v="2.6532"/>
    <s v="A"/>
    <s v="B"/>
    <x v="0"/>
    <n v="3"/>
    <n v="1"/>
    <n v="18"/>
  </r>
  <r>
    <x v="36"/>
    <x v="1"/>
    <n v="746"/>
    <n v="7.0000000000000007E-2"/>
    <n v="64.28"/>
    <n v="0.5"/>
    <n v="34.799999999999997"/>
    <n v="1.9319727891156462"/>
    <n v="4.2359249329758715E-2"/>
    <n v="4.4996000000000009"/>
    <s v="A"/>
    <s v="B"/>
    <x v="0"/>
    <n v="3"/>
    <n v="1"/>
    <n v="9"/>
  </r>
  <r>
    <x v="36"/>
    <x v="2"/>
    <n v="846"/>
    <n v="0.1"/>
    <n v="64.64"/>
    <n v="0.5"/>
    <n v="75.3"/>
    <n v="2.2770511296076097"/>
    <n v="3.6406619385342794E-2"/>
    <n v="6.4640000000000004"/>
    <s v="A"/>
    <s v="B"/>
    <x v="0"/>
    <n v="3"/>
    <n v="1"/>
    <n v="9"/>
  </r>
  <r>
    <x v="36"/>
    <x v="3"/>
    <n v="1226"/>
    <n v="0.1"/>
    <n v="96.85"/>
    <n v="0.6"/>
    <n v="48.4"/>
    <n v="3.1203703703703702"/>
    <n v="0.51851549755301796"/>
    <n v="9.6850000000000005"/>
    <s v="A"/>
    <s v="B"/>
    <x v="0"/>
    <n v="3"/>
    <n v="1"/>
    <n v="15"/>
  </r>
  <r>
    <x v="36"/>
    <x v="4"/>
    <n v="4623"/>
    <n v="0.1"/>
    <n v="172.17"/>
    <n v="0.6"/>
    <n v="87.2"/>
    <n v="1.4967860422405876"/>
    <n v="0.43564784771793208"/>
    <n v="17.216999999999999"/>
    <s v="A"/>
    <s v="B"/>
    <x v="0"/>
    <n v="3"/>
    <n v="1"/>
    <n v="19"/>
  </r>
  <r>
    <x v="36"/>
    <x v="5"/>
    <n v="6860"/>
    <n v="0.1"/>
    <n v="257.27999999999997"/>
    <n v="0.4"/>
    <n v="714.9"/>
    <n v="1.9777960526315788"/>
    <n v="0.39037900874635567"/>
    <n v="25.727999999999998"/>
    <s v="A"/>
    <s v="B"/>
    <x v="0"/>
    <n v="3"/>
    <n v="1"/>
    <n v="4"/>
  </r>
  <r>
    <x v="36"/>
    <x v="6"/>
    <n v="13184"/>
    <n v="0.1"/>
    <n v="244.76"/>
    <n v="0.4"/>
    <n v="674"/>
    <n v="1.9173228346456694"/>
    <n v="0.56947815533980584"/>
    <n v="24.475999999999999"/>
    <s v="A"/>
    <s v="B"/>
    <x v="0"/>
    <n v="3"/>
    <n v="1"/>
    <n v="5"/>
  </r>
  <r>
    <x v="36"/>
    <x v="7"/>
    <n v="16225"/>
    <n v="0.1"/>
    <n v="313.51"/>
    <n v="0.4"/>
    <n v="549"/>
    <n v="1.5111420612813371"/>
    <n v="0.53029275808936827"/>
    <n v="31.350999999999999"/>
    <s v="A"/>
    <s v="B"/>
    <x v="0"/>
    <n v="3"/>
    <n v="1"/>
    <n v="7"/>
  </r>
  <r>
    <x v="36"/>
    <x v="8"/>
    <n v="27162"/>
    <n v="0.1"/>
    <n v="479.53"/>
    <n v="0.4"/>
    <n v="1731"/>
    <n v="1.1125769569041337"/>
    <n v="0.39415359693689711"/>
    <n v="47.953000000000003"/>
    <s v="A"/>
    <s v="B"/>
    <x v="0"/>
    <n v="3"/>
    <n v="1"/>
    <n v="3"/>
  </r>
  <r>
    <x v="36"/>
    <x v="9"/>
    <n v="29736"/>
    <n v="0.2"/>
    <n v="479.42"/>
    <n v="0.6"/>
    <n v="2186"/>
    <n v="1.1963842609003899"/>
    <n v="0.34069814366424533"/>
    <n v="95.884000000000015"/>
    <s v="A"/>
    <s v="B"/>
    <x v="0"/>
    <n v="3"/>
    <n v="1"/>
    <n v="5"/>
  </r>
  <r>
    <x v="37"/>
    <x v="0"/>
    <n v="14606"/>
    <n v="0.12"/>
    <n v="1573.2"/>
    <n v="0.7"/>
    <n v="1343.6"/>
    <n v="4.3026004728132383"/>
    <n v="0.20477885800356019"/>
    <n v="188.78399999999999"/>
    <s v="A"/>
    <s v="A"/>
    <x v="0"/>
    <n v="3"/>
    <n v="3"/>
    <n v="13"/>
  </r>
  <r>
    <x v="37"/>
    <x v="1"/>
    <n v="37777"/>
    <n v="0.14000000000000001"/>
    <n v="2022"/>
    <n v="0.7"/>
    <n v="1533"/>
    <n v="2.7386934673366836"/>
    <n v="0.3272837970193504"/>
    <n v="283.08"/>
    <s v="A"/>
    <s v="A"/>
    <x v="0"/>
    <n v="3"/>
    <n v="3"/>
    <n v="18"/>
  </r>
  <r>
    <x v="37"/>
    <x v="2"/>
    <n v="37776"/>
    <n v="0.17"/>
    <n v="2025"/>
    <n v="0.7"/>
    <n v="1890"/>
    <n v="3.2494145199063236"/>
    <n v="0.29356469716221939"/>
    <n v="344.25"/>
    <s v="A"/>
    <s v="A"/>
    <x v="0"/>
    <n v="3"/>
    <n v="3"/>
    <n v="18"/>
  </r>
  <r>
    <x v="37"/>
    <x v="3"/>
    <n v="41378"/>
    <n v="0.2"/>
    <n v="2050"/>
    <n v="0.6"/>
    <n v="1870.8"/>
    <n v="3.4513742071881603"/>
    <n v="0.41294891004881823"/>
    <n v="410"/>
    <s v="A"/>
    <s v="A"/>
    <x v="0"/>
    <n v="3"/>
    <n v="3"/>
    <n v="22"/>
  </r>
  <r>
    <x v="37"/>
    <x v="4"/>
    <n v="43679"/>
    <n v="0.2"/>
    <n v="2064"/>
    <n v="0.7"/>
    <n v="1383"/>
    <n v="3.0561023622047245"/>
    <n v="0.38885963506490534"/>
    <n v="412.8"/>
    <s v="A"/>
    <s v="A"/>
    <x v="0"/>
    <n v="3"/>
    <n v="3"/>
    <n v="31"/>
  </r>
  <r>
    <x v="37"/>
    <x v="5"/>
    <n v="45027"/>
    <n v="0.21"/>
    <n v="2069"/>
    <n v="0.6"/>
    <n v="1891.7"/>
    <n v="3"/>
    <n v="0.34115086503653363"/>
    <n v="434.49"/>
    <s v="A"/>
    <s v="A"/>
    <x v="0"/>
    <n v="3"/>
    <n v="3"/>
    <n v="23"/>
  </r>
  <r>
    <x v="37"/>
    <x v="6"/>
    <n v="43699"/>
    <n v="0.21"/>
    <n v="2019"/>
    <n v="0.7"/>
    <n v="2058"/>
    <n v="2.2395369545859305"/>
    <n v="0.34689580997276825"/>
    <n v="423.99"/>
    <s v="A"/>
    <s v="A"/>
    <x v="0"/>
    <n v="3"/>
    <n v="3"/>
    <n v="21"/>
  </r>
  <r>
    <x v="37"/>
    <x v="7"/>
    <n v="50045"/>
    <n v="0.21"/>
    <n v="2042"/>
    <n v="1"/>
    <n v="1121"/>
    <n v="1.6855400696864111"/>
    <n v="0.40535518033769607"/>
    <n v="428.82"/>
    <s v="A"/>
    <s v="A"/>
    <x v="0"/>
    <n v="3"/>
    <n v="3"/>
    <n v="38"/>
  </r>
  <r>
    <x v="37"/>
    <x v="8"/>
    <n v="49988"/>
    <n v="0.21"/>
    <n v="2045"/>
    <n v="1.1000000000000001"/>
    <n v="1354"/>
    <n v="1.6595012897678418"/>
    <n v="0.38633271985276468"/>
    <n v="429.45"/>
    <s v="A"/>
    <s v="A"/>
    <x v="0"/>
    <n v="3"/>
    <n v="3"/>
    <n v="32"/>
  </r>
  <r>
    <x v="37"/>
    <x v="9"/>
    <n v="53902"/>
    <n v="0.21"/>
    <n v="2043"/>
    <n v="0.9"/>
    <n v="2268"/>
    <n v="1.9303054032889584"/>
    <n v="0.37946643909316907"/>
    <n v="429.03"/>
    <s v="A"/>
    <s v="A"/>
    <x v="0"/>
    <n v="3"/>
    <n v="3"/>
    <n v="19"/>
  </r>
  <r>
    <x v="38"/>
    <x v="0"/>
    <n v="23582"/>
    <n v="0.93"/>
    <n v="752.87"/>
    <n v="3.9"/>
    <n v="2221"/>
    <n v="2.3134328358208953"/>
    <n v="0.43702824187939954"/>
    <n v="700.16910000000007"/>
    <s v="A"/>
    <s v="B"/>
    <x v="0"/>
    <n v="3"/>
    <n v="3"/>
    <n v="34"/>
  </r>
  <r>
    <x v="38"/>
    <x v="1"/>
    <n v="24673"/>
    <n v="1"/>
    <n v="723.42"/>
    <n v="3.7"/>
    <n v="1907"/>
    <n v="2.4677716390423576"/>
    <n v="0.41340736837838932"/>
    <n v="723.42"/>
    <s v="A"/>
    <s v="B"/>
    <x v="0"/>
    <n v="3"/>
    <n v="3"/>
    <n v="39"/>
  </r>
  <r>
    <x v="38"/>
    <x v="2"/>
    <n v="24040"/>
    <n v="1.1200000000000001"/>
    <n v="676.4"/>
    <n v="3.8"/>
    <n v="1808"/>
    <n v="2.674731182795699"/>
    <n v="0.47986688851913478"/>
    <n v="757.5680000000001"/>
    <s v="A"/>
    <s v="B"/>
    <x v="0"/>
    <n v="3"/>
    <n v="3"/>
    <n v="42"/>
  </r>
  <r>
    <x v="38"/>
    <x v="3"/>
    <n v="23830"/>
    <n v="1.1599999999999999"/>
    <n v="661.13"/>
    <n v="3.8"/>
    <n v="1374"/>
    <n v="2.639388489208633"/>
    <n v="0.45711288292068819"/>
    <n v="766.91079999999999"/>
    <s v="A"/>
    <s v="B"/>
    <x v="0"/>
    <n v="3"/>
    <n v="3"/>
    <n v="57"/>
  </r>
  <r>
    <x v="38"/>
    <x v="4"/>
    <n v="25499"/>
    <n v="1.1599999999999999"/>
    <n v="669.85"/>
    <n v="3"/>
    <n v="1396"/>
    <n v="3.0210867802108679"/>
    <n v="0.4438213263265226"/>
    <n v="777.02599999999995"/>
    <s v="A"/>
    <s v="B"/>
    <x v="0"/>
    <n v="3"/>
    <n v="3"/>
    <n v="55"/>
  </r>
  <r>
    <x v="38"/>
    <x v="5"/>
    <n v="27645"/>
    <n v="1.1599999999999999"/>
    <n v="677.5"/>
    <n v="3.5"/>
    <n v="1513"/>
    <n v="2.5884955752212391"/>
    <n v="0.48048471694700667"/>
    <n v="785.9"/>
    <s v="A"/>
    <s v="B"/>
    <x v="0"/>
    <n v="3"/>
    <n v="3"/>
    <n v="52"/>
  </r>
  <r>
    <x v="38"/>
    <x v="6"/>
    <n v="35515"/>
    <n v="1.3"/>
    <n v="904.84"/>
    <n v="3.8"/>
    <n v="438"/>
    <n v="2.9347826086956528"/>
    <n v="0.51783753343657613"/>
    <n v="1176.2920000000001"/>
    <s v="A"/>
    <s v="B"/>
    <x v="0"/>
    <n v="3"/>
    <n v="3"/>
    <n v="100"/>
  </r>
  <r>
    <x v="38"/>
    <x v="7"/>
    <n v="39562"/>
    <n v="1.34"/>
    <n v="912.66"/>
    <n v="4.4000000000000004"/>
    <n v="299"/>
    <n v="3.6303827751196178"/>
    <n v="0.54382993781911937"/>
    <n v="1222.9644000000001"/>
    <s v="A"/>
    <s v="B"/>
    <x v="0"/>
    <n v="3"/>
    <n v="3"/>
    <n v="100"/>
  </r>
  <r>
    <x v="38"/>
    <x v="8"/>
    <n v="41891"/>
    <n v="1.34"/>
    <n v="927.45"/>
    <n v="4.0999999999999996"/>
    <n v="1278"/>
    <n v="3.3771486349848328"/>
    <n v="0.53226229977799522"/>
    <n v="1242.7830000000001"/>
    <s v="A"/>
    <s v="B"/>
    <x v="0"/>
    <n v="3"/>
    <n v="3"/>
    <n v="96"/>
  </r>
  <r>
    <x v="38"/>
    <x v="9"/>
    <n v="45885"/>
    <n v="1.34"/>
    <n v="952.93"/>
    <n v="3.2"/>
    <n v="2597"/>
    <n v="3.4006211180124217"/>
    <n v="0.50419527078565984"/>
    <n v="1276.9262000000001"/>
    <s v="A"/>
    <s v="B"/>
    <x v="0"/>
    <n v="3"/>
    <n v="3"/>
    <n v="48"/>
  </r>
  <r>
    <x v="39"/>
    <x v="0"/>
    <n v="37312"/>
    <n v="1.02"/>
    <n v="1362"/>
    <n v="3.2"/>
    <n v="3407"/>
    <n v="5.6272401433691757"/>
    <n v="0.49338014579759865"/>
    <n v="1389.24"/>
    <s v="A"/>
    <s v="B"/>
    <x v="0"/>
    <n v="1"/>
    <n v="2"/>
    <n v="35"/>
  </r>
  <r>
    <x v="39"/>
    <x v="1"/>
    <n v="37987"/>
    <n v="1.1200000000000001"/>
    <n v="1470.1"/>
    <n v="2.7"/>
    <n v="3636"/>
    <n v="4.6736725663716818"/>
    <n v="0.42314476004949064"/>
    <n v="1646.5119999999999"/>
    <s v="A"/>
    <s v="B"/>
    <x v="0"/>
    <n v="1"/>
    <n v="2"/>
    <n v="35"/>
  </r>
  <r>
    <x v="39"/>
    <x v="2"/>
    <n v="42942"/>
    <n v="1.23"/>
    <n v="1158.0999999999999"/>
    <n v="2.1"/>
    <n v="4087"/>
    <n v="5.9467758444216985"/>
    <n v="0.46572120534674677"/>
    <n v="1424.463"/>
    <s v="A"/>
    <s v="B"/>
    <x v="0"/>
    <n v="1"/>
    <n v="2"/>
    <n v="34"/>
  </r>
  <r>
    <x v="39"/>
    <x v="3"/>
    <n v="38536"/>
    <n v="1.37"/>
    <n v="1129.5"/>
    <n v="2.1"/>
    <n v="2923"/>
    <n v="5.5870279146141222"/>
    <n v="0.41792090512767283"/>
    <n v="1547.415"/>
    <s v="A"/>
    <s v="B"/>
    <x v="0"/>
    <n v="1"/>
    <n v="2"/>
    <n v="53"/>
  </r>
  <r>
    <x v="39"/>
    <x v="4"/>
    <n v="40777"/>
    <n v="1.38"/>
    <n v="1045.0999999999999"/>
    <n v="2.2000000000000002"/>
    <n v="2843"/>
    <n v="5.1819685690653436"/>
    <n v="0.43782033989749125"/>
    <n v="1442.2379999999998"/>
    <s v="A"/>
    <s v="B"/>
    <x v="0"/>
    <n v="1"/>
    <n v="2"/>
    <n v="53"/>
  </r>
  <r>
    <x v="39"/>
    <x v="5"/>
    <n v="39426"/>
    <n v="1.4"/>
    <n v="1042.9000000000001"/>
    <n v="2.9"/>
    <n v="2884"/>
    <n v="4.480830670926518"/>
    <n v="0.4036169025516157"/>
    <n v="1460.06"/>
    <s v="A"/>
    <s v="B"/>
    <x v="0"/>
    <n v="1"/>
    <n v="2"/>
    <n v="51"/>
  </r>
  <r>
    <x v="39"/>
    <x v="6"/>
    <n v="40319"/>
    <n v="1.4"/>
    <n v="1002"/>
    <n v="3.2"/>
    <n v="1236"/>
    <n v="2.9069767441860468"/>
    <n v="0.33277115007812696"/>
    <n v="1402.8"/>
    <s v="A"/>
    <s v="B"/>
    <x v="0"/>
    <n v="1"/>
    <n v="2"/>
    <n v="100"/>
  </r>
  <r>
    <x v="39"/>
    <x v="7"/>
    <n v="34621"/>
    <n v="1.4"/>
    <n v="993.94"/>
    <n v="3.2"/>
    <n v="2012"/>
    <n v="4.774774774774774"/>
    <n v="0.36807140175038272"/>
    <n v="1391.5160000000001"/>
    <s v="A"/>
    <s v="B"/>
    <x v="0"/>
    <n v="1"/>
    <n v="2"/>
    <n v="70"/>
  </r>
  <r>
    <x v="39"/>
    <x v="8"/>
    <n v="37039"/>
    <n v="1.4"/>
    <n v="997.28"/>
    <n v="3.4"/>
    <n v="1607"/>
    <n v="4.2163009404388712"/>
    <n v="0.46826318205135126"/>
    <n v="1396.1919999999998"/>
    <s v="A"/>
    <s v="B"/>
    <x v="0"/>
    <n v="1"/>
    <n v="2"/>
    <n v="88"/>
  </r>
  <r>
    <x v="39"/>
    <x v="9"/>
    <n v="35632"/>
    <n v="1.4"/>
    <n v="994.34"/>
    <n v="3.2"/>
    <n v="2390"/>
    <n v="3.9866071428571428"/>
    <n v="0.37850808262236191"/>
    <n v="1392.076"/>
    <s v="A"/>
    <s v="B"/>
    <x v="0"/>
    <n v="1"/>
    <n v="2"/>
    <n v="59"/>
  </r>
  <r>
    <x v="40"/>
    <x v="0"/>
    <n v="14477"/>
    <n v="1.6"/>
    <n v="345.9"/>
    <n v="2.7"/>
    <n v="1252"/>
    <n v="3.9736664415935179"/>
    <n v="0.36665054914692269"/>
    <n v="553.44000000000005"/>
    <s v="B"/>
    <s v="B"/>
    <x v="1"/>
    <n v="3"/>
    <n v="3"/>
    <n v="44"/>
  </r>
  <r>
    <x v="40"/>
    <x v="1"/>
    <n v="14438"/>
    <n v="1.6"/>
    <n v="331.8"/>
    <n v="2.1"/>
    <n v="1518"/>
    <n v="5.2592852137351089"/>
    <n v="0.4139077434547721"/>
    <n v="530.88"/>
    <s v="B"/>
    <s v="B"/>
    <x v="1"/>
    <n v="3"/>
    <n v="3"/>
    <n v="36"/>
  </r>
  <r>
    <x v="40"/>
    <x v="2"/>
    <n v="13145"/>
    <n v="1.76"/>
    <n v="323.10000000000002"/>
    <n v="2.4"/>
    <n v="1168"/>
    <n v="7.57157464212679"/>
    <n v="0.43834157474324836"/>
    <n v="568.65600000000006"/>
    <s v="B"/>
    <s v="B"/>
    <x v="1"/>
    <n v="3"/>
    <n v="3"/>
    <n v="49"/>
  </r>
  <r>
    <x v="40"/>
    <x v="3"/>
    <n v="14733"/>
    <n v="1.76"/>
    <n v="322.8"/>
    <n v="2.4"/>
    <n v="1419"/>
    <n v="5.9433198380566807"/>
    <n v="0.45353967284327701"/>
    <n v="568.12800000000004"/>
    <s v="B"/>
    <s v="B"/>
    <x v="1"/>
    <n v="3"/>
    <n v="3"/>
    <n v="40"/>
  </r>
  <r>
    <x v="40"/>
    <x v="4"/>
    <n v="14370"/>
    <n v="1.76"/>
    <n v="310.39999999999998"/>
    <n v="2.5"/>
    <n v="1617"/>
    <n v="5.4365079365079367"/>
    <n v="0.40146137787056368"/>
    <n v="546.30399999999997"/>
    <s v="B"/>
    <s v="B"/>
    <x v="1"/>
    <n v="3"/>
    <n v="3"/>
    <n v="35"/>
  </r>
  <r>
    <x v="40"/>
    <x v="5"/>
    <n v="14212"/>
    <n v="1.76"/>
    <n v="290.5"/>
    <n v="3.2"/>
    <n v="1441"/>
    <n v="4.3177966101694913"/>
    <n v="0.51934984520123839"/>
    <n v="511.28"/>
    <s v="B"/>
    <s v="B"/>
    <x v="1"/>
    <n v="3"/>
    <n v="3"/>
    <n v="38"/>
  </r>
  <r>
    <x v="40"/>
    <x v="6"/>
    <n v="13362"/>
    <n v="1.77"/>
    <n v="290.89999999999998"/>
    <n v="4.4000000000000004"/>
    <n v="669"/>
    <n v="3.733668341708543"/>
    <n v="0.5253704535249214"/>
    <n v="514.89299999999992"/>
    <s v="B"/>
    <s v="B"/>
    <x v="1"/>
    <n v="3"/>
    <n v="3"/>
    <n v="77"/>
  </r>
  <r>
    <x v="40"/>
    <x v="7"/>
    <n v="13369"/>
    <n v="1.8"/>
    <n v="285.89999999999998"/>
    <n v="5.7"/>
    <n v="793"/>
    <n v="3.3007209062821827"/>
    <n v="0.48926621288054456"/>
    <n v="514.62"/>
    <s v="B"/>
    <s v="B"/>
    <x v="1"/>
    <n v="3"/>
    <n v="3"/>
    <n v="66"/>
  </r>
  <r>
    <x v="40"/>
    <x v="8"/>
    <n v="14818"/>
    <n v="1.1499999999999999"/>
    <n v="286.60000000000002"/>
    <n v="4.0999999999999996"/>
    <n v="662"/>
    <n v="2.6997366110623351"/>
    <n v="0.51349709812390332"/>
    <n v="329.59"/>
    <s v="B"/>
    <s v="B"/>
    <x v="1"/>
    <n v="3"/>
    <n v="3"/>
    <n v="50"/>
  </r>
  <r>
    <x v="40"/>
    <x v="9"/>
    <n v="14737"/>
    <n v="0.5"/>
    <n v="286.7"/>
    <n v="1.8"/>
    <n v="690"/>
    <n v="2.2197140707298724"/>
    <n v="0.46427359706860283"/>
    <n v="143.35"/>
    <s v="B"/>
    <s v="B"/>
    <x v="1"/>
    <n v="3"/>
    <n v="3"/>
    <n v="21"/>
  </r>
  <r>
    <x v="41"/>
    <x v="0"/>
    <n v="2535"/>
    <n v="0.66"/>
    <n v="74.7"/>
    <n v="4.5999999999999996"/>
    <n v="85.4"/>
    <n v="1.5057712486883528"/>
    <n v="0.55818540433925046"/>
    <n v="49.302000000000007"/>
    <s v="B"/>
    <s v="B"/>
    <x v="0"/>
    <n v="4"/>
    <n v="3"/>
    <n v="53"/>
  </r>
  <r>
    <x v="41"/>
    <x v="1"/>
    <n v="9532"/>
    <n v="0.7"/>
    <n v="110.6"/>
    <n v="3.5"/>
    <n v="103"/>
    <n v="1.3798920377867747"/>
    <n v="0.51689047419219469"/>
    <n v="77.42"/>
    <s v="B"/>
    <s v="B"/>
    <x v="0"/>
    <n v="4"/>
    <n v="3"/>
    <n v="53"/>
  </r>
  <r>
    <x v="41"/>
    <x v="2"/>
    <n v="9532"/>
    <n v="0.73"/>
    <n v="119.6"/>
    <n v="2.5"/>
    <n v="211"/>
    <n v="1.777642028100183"/>
    <n v="0.4808015107007973"/>
    <n v="87.307999999999993"/>
    <s v="B"/>
    <s v="B"/>
    <x v="0"/>
    <n v="4"/>
    <n v="3"/>
    <n v="48"/>
  </r>
  <r>
    <x v="41"/>
    <x v="3"/>
    <n v="10069"/>
    <n v="0.76"/>
    <n v="120.3"/>
    <n v="2.2000000000000002"/>
    <n v="250"/>
    <n v="1.8140330861380487"/>
    <n v="0.53024133478994939"/>
    <n v="91.427999999999997"/>
    <s v="B"/>
    <s v="B"/>
    <x v="0"/>
    <n v="4"/>
    <n v="3"/>
    <n v="46"/>
  </r>
  <r>
    <x v="41"/>
    <x v="4"/>
    <n v="16657"/>
    <n v="0.8"/>
    <n v="229.6"/>
    <n v="2.2000000000000002"/>
    <n v="435"/>
    <n v="2.8855140186915884"/>
    <n v="0.55532208681035"/>
    <n v="183.68"/>
    <s v="B"/>
    <s v="B"/>
    <x v="0"/>
    <n v="4"/>
    <n v="3"/>
    <n v="48"/>
  </r>
  <r>
    <x v="41"/>
    <x v="5"/>
    <n v="27445"/>
    <n v="0.82"/>
    <n v="243.3"/>
    <n v="1.6"/>
    <n v="643"/>
    <n v="3.5650988411724605"/>
    <n v="0.62091455638549831"/>
    <n v="199.506"/>
    <s v="B"/>
    <s v="B"/>
    <x v="0"/>
    <n v="4"/>
    <n v="3"/>
    <n v="29"/>
  </r>
  <r>
    <x v="41"/>
    <x v="6"/>
    <n v="48171"/>
    <n v="0.85"/>
    <n v="530.70000000000005"/>
    <n v="1.5"/>
    <n v="1726"/>
    <n v="3.1281905842314237"/>
    <n v="0.57449502812895725"/>
    <n v="451.09500000000003"/>
    <s v="B"/>
    <s v="B"/>
    <x v="0"/>
    <n v="4"/>
    <n v="3"/>
    <n v="22"/>
  </r>
  <r>
    <x v="41"/>
    <x v="7"/>
    <n v="46224"/>
    <n v="0.87"/>
    <n v="599.6"/>
    <n v="3.6"/>
    <n v="361"/>
    <n v="1.8360773085182531"/>
    <n v="0.65067930079612324"/>
    <n v="521.65200000000004"/>
    <s v="B"/>
    <s v="B"/>
    <x v="0"/>
    <n v="4"/>
    <n v="3"/>
    <n v="100"/>
  </r>
  <r>
    <x v="41"/>
    <x v="8"/>
    <n v="37084"/>
    <n v="0.16"/>
    <n v="597.6"/>
    <n v="2.2000000000000002"/>
    <n v="83"/>
    <n v="0.90787716955941267"/>
    <n v="0.74954158127494341"/>
    <n v="95.616"/>
    <s v="B"/>
    <s v="B"/>
    <x v="0"/>
    <n v="4"/>
    <n v="3"/>
    <n v="100"/>
  </r>
  <r>
    <x v="41"/>
    <x v="9"/>
    <n v="31383"/>
    <n v="0.16"/>
    <n v="639"/>
    <n v="2"/>
    <n v="-92.2"/>
    <n v="1.7193308550185873"/>
    <n v="0.73861644839562823"/>
    <n v="102.24"/>
    <s v="B"/>
    <s v="B"/>
    <x v="0"/>
    <n v="4"/>
    <n v="3"/>
    <n v="100"/>
  </r>
  <r>
    <x v="42"/>
    <x v="0"/>
    <n v="10832"/>
    <n v="0.52"/>
    <n v="483.7"/>
    <n v="1.2"/>
    <n v="938.9"/>
    <n v="4.3488824101069001"/>
    <n v="0.47211964549483015"/>
    <n v="251.524"/>
    <s v="B"/>
    <s v="A"/>
    <x v="1"/>
    <n v="4"/>
    <n v="3"/>
    <n v="27"/>
  </r>
  <r>
    <x v="42"/>
    <x v="1"/>
    <n v="11174"/>
    <n v="0.6"/>
    <n v="487.6"/>
    <n v="1.1000000000000001"/>
    <n v="1005.6"/>
    <n v="5.3109072375127413"/>
    <n v="0.4910506533023089"/>
    <n v="292.56"/>
    <s v="B"/>
    <s v="A"/>
    <x v="1"/>
    <n v="4"/>
    <n v="3"/>
    <n v="29"/>
  </r>
  <r>
    <x v="42"/>
    <x v="2"/>
    <n v="11174"/>
    <n v="0.6"/>
    <n v="491.6"/>
    <n v="1.5"/>
    <n v="941.6"/>
    <n v="3.4768518518518512"/>
    <n v="0.45185251476642208"/>
    <n v="294.95999999999998"/>
    <s v="B"/>
    <s v="A"/>
    <x v="1"/>
    <n v="4"/>
    <n v="3"/>
    <n v="31"/>
  </r>
  <r>
    <x v="42"/>
    <x v="3"/>
    <n v="11526"/>
    <n v="0.6"/>
    <n v="493.1"/>
    <n v="1.5"/>
    <n v="840.1"/>
    <n v="3.4041666666666663"/>
    <n v="0.42000694082942913"/>
    <n v="295.86"/>
    <s v="B"/>
    <s v="A"/>
    <x v="1"/>
    <n v="4"/>
    <n v="3"/>
    <n v="35"/>
  </r>
  <r>
    <x v="42"/>
    <x v="4"/>
    <n v="12522"/>
    <n v="0.6"/>
    <n v="466.2"/>
    <n v="1.1000000000000001"/>
    <n v="953.9"/>
    <n v="5.8633093525179847"/>
    <n v="0.58992173774157486"/>
    <n v="279.72000000000003"/>
    <s v="B"/>
    <s v="A"/>
    <x v="1"/>
    <n v="4"/>
    <n v="3"/>
    <n v="31"/>
  </r>
  <r>
    <x v="42"/>
    <x v="5"/>
    <n v="12700"/>
    <n v="0.6"/>
    <n v="465.3"/>
    <n v="1.1000000000000001"/>
    <n v="1091.0999999999999"/>
    <n v="5.21286231884058"/>
    <n v="0.54362204724409446"/>
    <n v="279.18"/>
    <s v="B"/>
    <s v="A"/>
    <x v="1"/>
    <n v="4"/>
    <n v="3"/>
    <n v="26"/>
  </r>
  <r>
    <x v="42"/>
    <x v="6"/>
    <n v="16353"/>
    <n v="0.6"/>
    <n v="477.3"/>
    <n v="1"/>
    <n v="1126"/>
    <n v="4.5666666666666673"/>
    <n v="0.55396563321714665"/>
    <n v="286.38"/>
    <s v="B"/>
    <s v="A"/>
    <x v="1"/>
    <n v="4"/>
    <n v="3"/>
    <n v="25"/>
  </r>
  <r>
    <x v="42"/>
    <x v="7"/>
    <n v="18880"/>
    <n v="0.6"/>
    <n v="476.9"/>
    <n v="1.5"/>
    <n v="1007"/>
    <n v="2.6714188730482005"/>
    <n v="0.54433262711864405"/>
    <n v="286.14"/>
    <s v="B"/>
    <s v="A"/>
    <x v="1"/>
    <n v="4"/>
    <n v="3"/>
    <n v="29"/>
  </r>
  <r>
    <x v="42"/>
    <x v="8"/>
    <n v="18280"/>
    <n v="0.6"/>
    <n v="480.6"/>
    <n v="3"/>
    <n v="398"/>
    <n v="1.6526492851135406"/>
    <n v="0.59961706783369806"/>
    <n v="288.36"/>
    <s v="B"/>
    <s v="A"/>
    <x v="1"/>
    <n v="4"/>
    <n v="3"/>
    <n v="72"/>
  </r>
  <r>
    <x v="42"/>
    <x v="9"/>
    <n v="17744"/>
    <n v="0.4"/>
    <n v="515.29999999999995"/>
    <n v="2"/>
    <n v="158"/>
    <n v="1.4196675900277009"/>
    <n v="0.47475202885482415"/>
    <n v="206.12"/>
    <s v="B"/>
    <s v="A"/>
    <x v="1"/>
    <n v="4"/>
    <n v="3"/>
    <n v="100"/>
  </r>
  <r>
    <x v="43"/>
    <x v="0"/>
    <n v="9399"/>
    <n v="0.89"/>
    <n v="447.8"/>
    <n v="2.7"/>
    <n v="907.7"/>
    <n v="3.2950367647058822"/>
    <n v="0.37131609745717631"/>
    <n v="398.54200000000003"/>
    <s v="A"/>
    <s v="B"/>
    <x v="0"/>
    <n v="1"/>
    <n v="3"/>
    <n v="44"/>
  </r>
  <r>
    <x v="43"/>
    <x v="1"/>
    <n v="10481"/>
    <n v="0.98"/>
    <n v="447.4"/>
    <n v="2.4"/>
    <n v="1018.5"/>
    <n v="3.7876254180602"/>
    <n v="0.36198835988932354"/>
    <n v="438.452"/>
    <s v="A"/>
    <s v="B"/>
    <x v="0"/>
    <n v="1"/>
    <n v="3"/>
    <n v="43"/>
  </r>
  <r>
    <x v="43"/>
    <x v="2"/>
    <n v="11463"/>
    <n v="1.08"/>
    <n v="440.8"/>
    <n v="2.1"/>
    <n v="1121.9000000000001"/>
    <n v="4.2845528455284549"/>
    <n v="0.38497775451452498"/>
    <n v="476.06400000000002"/>
    <s v="A"/>
    <s v="B"/>
    <x v="0"/>
    <n v="1"/>
    <n v="3"/>
    <n v="43"/>
  </r>
  <r>
    <x v="43"/>
    <x v="3"/>
    <n v="12660"/>
    <n v="1.18"/>
    <n v="436.1"/>
    <n v="2"/>
    <n v="1228.5999999999999"/>
    <n v="4.5999999999999996"/>
    <n v="0.40118483412322276"/>
    <n v="514.59799999999996"/>
    <s v="A"/>
    <s v="B"/>
    <x v="0"/>
    <n v="1"/>
    <n v="3"/>
    <n v="42"/>
  </r>
  <r>
    <x v="43"/>
    <x v="4"/>
    <n v="13624"/>
    <n v="1.3"/>
    <n v="433"/>
    <n v="2.1"/>
    <n v="1313.6"/>
    <n v="4.302733006306938"/>
    <n v="0.43357310628302997"/>
    <n v="562.9"/>
    <s v="A"/>
    <s v="B"/>
    <x v="0"/>
    <n v="1"/>
    <n v="3"/>
    <n v="43"/>
  </r>
  <r>
    <x v="43"/>
    <x v="5"/>
    <n v="15164"/>
    <n v="1.43"/>
    <n v="427.5"/>
    <n v="2.5"/>
    <n v="1422.4"/>
    <n v="4.0153538050734312"/>
    <n v="0.4924162490108151"/>
    <n v="611.32500000000005"/>
    <s v="A"/>
    <s v="B"/>
    <x v="0"/>
    <n v="1"/>
    <n v="3"/>
    <n v="43"/>
  </r>
  <r>
    <x v="43"/>
    <x v="6"/>
    <n v="15046"/>
    <n v="1.53"/>
    <n v="419.6"/>
    <n v="2.2999999999999998"/>
    <n v="1013.8"/>
    <n v="4.2312971859986268"/>
    <n v="0.5074438388940582"/>
    <n v="641.98800000000006"/>
    <s v="A"/>
    <s v="B"/>
    <x v="0"/>
    <n v="1"/>
    <n v="3"/>
    <n v="63"/>
  </r>
  <r>
    <x v="43"/>
    <x v="7"/>
    <n v="14545"/>
    <n v="1.56"/>
    <n v="420.7"/>
    <n v="2.9"/>
    <n v="1060"/>
    <n v="3.9487179487179485"/>
    <n v="0.50807837744929529"/>
    <n v="656.29200000000003"/>
    <s v="A"/>
    <s v="B"/>
    <x v="0"/>
    <n v="1"/>
    <n v="3"/>
    <n v="62"/>
  </r>
  <r>
    <x v="43"/>
    <x v="8"/>
    <n v="15194"/>
    <n v="1.57"/>
    <n v="421.2"/>
    <n v="3.1"/>
    <n v="1013"/>
    <n v="3.5462842242503259"/>
    <n v="0.47058049229959192"/>
    <n v="661.28399999999999"/>
    <s v="A"/>
    <s v="B"/>
    <x v="0"/>
    <n v="1"/>
    <n v="3"/>
    <n v="65"/>
  </r>
  <r>
    <x v="43"/>
    <x v="9"/>
    <n v="16361"/>
    <n v="1.6"/>
    <n v="419.4"/>
    <n v="2.6"/>
    <n v="1257"/>
    <n v="3.6819235225955969"/>
    <n v="0.45687916386528943"/>
    <n v="671.04"/>
    <s v="A"/>
    <s v="B"/>
    <x v="0"/>
    <n v="1"/>
    <n v="3"/>
    <n v="54"/>
  </r>
  <r>
    <x v="44"/>
    <x v="0"/>
    <n v="91296"/>
    <n v="0.75"/>
    <n v="4968"/>
    <n v="4.2"/>
    <n v="6380"/>
    <n v="2.2732919254658386"/>
    <n v="0.29041798107255523"/>
    <n v="3726"/>
    <s v="A"/>
    <s v="B"/>
    <x v="0"/>
    <n v="1"/>
    <n v="1"/>
    <n v="59"/>
  </r>
  <r>
    <x v="44"/>
    <x v="1"/>
    <n v="95527"/>
    <n v="0.78"/>
    <n v="4966.8"/>
    <n v="3.6"/>
    <n v="6975"/>
    <n v="2.5660160734787598"/>
    <n v="0.27993132831555478"/>
    <n v="3874.1040000000003"/>
    <s v="A"/>
    <s v="B"/>
    <x v="0"/>
    <n v="1"/>
    <n v="1"/>
    <n v="56"/>
  </r>
  <r>
    <x v="44"/>
    <x v="2"/>
    <n v="96064"/>
    <n v="0.81"/>
    <n v="4914"/>
    <n v="2.8"/>
    <n v="8155"/>
    <n v="3.259887005649718"/>
    <n v="0.27798134576948702"/>
    <n v="3980.34"/>
    <s v="A"/>
    <s v="B"/>
    <x v="0"/>
    <n v="1"/>
    <n v="1"/>
    <n v="50"/>
  </r>
  <r>
    <x v="44"/>
    <x v="3"/>
    <n v="92630"/>
    <n v="0.82"/>
    <n v="4856"/>
    <n v="2.4"/>
    <n v="6440"/>
    <n v="3.7263626251390431"/>
    <n v="0.25846917845190542"/>
    <n v="3981.92"/>
    <s v="A"/>
    <s v="B"/>
    <x v="0"/>
    <n v="1"/>
    <n v="1"/>
    <n v="62"/>
  </r>
  <r>
    <x v="44"/>
    <x v="4"/>
    <n v="144521"/>
    <n v="0.84"/>
    <n v="6954"/>
    <n v="2.2000000000000002"/>
    <n v="8380"/>
    <n v="4.1511500547645133"/>
    <n v="0.3261463731914393"/>
    <n v="5841.36"/>
    <s v="A"/>
    <s v="B"/>
    <x v="0"/>
    <n v="1"/>
    <n v="1"/>
    <n v="70"/>
  </r>
  <r>
    <x v="44"/>
    <x v="5"/>
    <n v="149000"/>
    <n v="0.88"/>
    <n v="6930"/>
    <n v="2.1"/>
    <n v="16910"/>
    <n v="4.0450538687561206"/>
    <n v="0.10383221476510067"/>
    <n v="6098.4"/>
    <s v="A"/>
    <s v="B"/>
    <x v="0"/>
    <n v="1"/>
    <n v="1"/>
    <n v="36"/>
  </r>
  <r>
    <x v="44"/>
    <x v="6"/>
    <n v="143174"/>
    <n v="0.91"/>
    <n v="6809"/>
    <n v="2.2000000000000002"/>
    <n v="15105"/>
    <n v="3.7616387337057726"/>
    <n v="0.25991450961766799"/>
    <n v="6196.19"/>
    <s v="A"/>
    <s v="B"/>
    <x v="0"/>
    <n v="1"/>
    <n v="1"/>
    <n v="41"/>
  </r>
  <r>
    <x v="44"/>
    <x v="7"/>
    <n v="152644"/>
    <n v="0.92"/>
    <n v="6700"/>
    <n v="2.4"/>
    <n v="11011"/>
    <n v="3.3423180592991915"/>
    <n v="0.26093393778989021"/>
    <n v="6164"/>
    <s v="A"/>
    <s v="B"/>
    <x v="0"/>
    <n v="1"/>
    <n v="1"/>
    <n v="58"/>
  </r>
  <r>
    <x v="44"/>
    <x v="8"/>
    <n v="174278"/>
    <n v="0.98"/>
    <n v="6568"/>
    <n v="2.7"/>
    <n v="17030"/>
    <n v="2.6552227903579255"/>
    <n v="0.2475470225731303"/>
    <n v="6436.64"/>
    <s v="A"/>
    <s v="B"/>
    <x v="0"/>
    <n v="1"/>
    <n v="1"/>
    <n v="41"/>
  </r>
  <r>
    <x v="44"/>
    <x v="9"/>
    <n v="195256"/>
    <n v="1.06"/>
    <n v="6401"/>
    <n v="2.2999999999999998"/>
    <n v="25330"/>
    <n v="2.8930817610062891"/>
    <n v="0.24580038513541197"/>
    <n v="6785.06"/>
    <s v="A"/>
    <s v="B"/>
    <x v="0"/>
    <n v="1"/>
    <n v="1"/>
    <n v="28"/>
  </r>
  <r>
    <x v="45"/>
    <x v="0"/>
    <n v="14295"/>
    <n v="0"/>
    <n v="202.7"/>
    <n v="0"/>
    <n v="250.5"/>
    <n v="1.1408918406072108"/>
    <n v="0.61070304302203571"/>
    <n v="0"/>
    <s v="A"/>
    <s v="A"/>
    <x v="0"/>
    <n v="3"/>
    <n v="3"/>
    <n v="0"/>
  </r>
  <r>
    <x v="45"/>
    <x v="1"/>
    <n v="14264"/>
    <n v="0"/>
    <n v="208"/>
    <n v="0"/>
    <n v="452.7"/>
    <n v="1.380846325167038"/>
    <n v="0.57501402131239487"/>
    <n v="0"/>
    <s v="A"/>
    <s v="A"/>
    <x v="0"/>
    <n v="3"/>
    <n v="3"/>
    <n v="0"/>
  </r>
  <r>
    <x v="45"/>
    <x v="2"/>
    <n v="13738"/>
    <n v="0"/>
    <n v="210.2"/>
    <n v="0"/>
    <n v="575"/>
    <n v="1.5780000000000001"/>
    <n v="0.50800698791672727"/>
    <n v="0"/>
    <s v="A"/>
    <s v="A"/>
    <x v="0"/>
    <n v="3"/>
    <n v="3"/>
    <n v="0"/>
  </r>
  <r>
    <x v="45"/>
    <x v="3"/>
    <n v="13464"/>
    <n v="0"/>
    <n v="207.6"/>
    <n v="0"/>
    <n v="685"/>
    <n v="1.6181818181818182"/>
    <n v="0.45491681521093286"/>
    <n v="0"/>
    <s v="A"/>
    <s v="A"/>
    <x v="0"/>
    <n v="3"/>
    <n v="3"/>
    <n v="0"/>
  </r>
  <r>
    <x v="45"/>
    <x v="4"/>
    <n v="17692"/>
    <n v="0"/>
    <n v="213.5"/>
    <n v="0"/>
    <n v="795"/>
    <n v="1.5232974910394264"/>
    <n v="0.51667420302961786"/>
    <n v="0"/>
    <s v="A"/>
    <s v="A"/>
    <x v="0"/>
    <n v="3"/>
    <n v="3"/>
    <n v="0"/>
  </r>
  <r>
    <x v="45"/>
    <x v="5"/>
    <n v="17012"/>
    <n v="0"/>
    <n v="197.6"/>
    <n v="0"/>
    <n v="638"/>
    <n v="1.271215207060421"/>
    <n v="0.54332236068657414"/>
    <n v="0"/>
    <s v="A"/>
    <s v="A"/>
    <x v="0"/>
    <n v="3"/>
    <n v="3"/>
    <n v="0"/>
  </r>
  <r>
    <x v="45"/>
    <x v="6"/>
    <n v="15044"/>
    <n v="0"/>
    <n v="200.8"/>
    <n v="0"/>
    <n v="605"/>
    <n v="1.3695416817033563"/>
    <n v="0.50339005583621377"/>
    <n v="0"/>
    <s v="A"/>
    <s v="A"/>
    <x v="0"/>
    <n v="3"/>
    <n v="3"/>
    <n v="0"/>
  </r>
  <r>
    <x v="45"/>
    <x v="7"/>
    <n v="14441"/>
    <n v="0"/>
    <n v="190.2"/>
    <n v="0"/>
    <n v="638"/>
    <n v="1.1208319577418291"/>
    <n v="0.48535419984765599"/>
    <n v="0"/>
    <s v="A"/>
    <s v="A"/>
    <x v="0"/>
    <n v="3"/>
    <n v="3"/>
    <n v="0"/>
  </r>
  <r>
    <x v="45"/>
    <x v="8"/>
    <n v="14550"/>
    <n v="0.38"/>
    <n v="178.5"/>
    <n v="1"/>
    <n v="655"/>
    <n v="1.11328125"/>
    <n v="0.48343642611683851"/>
    <n v="67.83"/>
    <s v="A"/>
    <s v="A"/>
    <x v="0"/>
    <n v="3"/>
    <n v="3"/>
    <n v="11"/>
  </r>
  <r>
    <x v="45"/>
    <x v="9"/>
    <n v="14885"/>
    <n v="0.52"/>
    <n v="167.1"/>
    <n v="1"/>
    <n v="689"/>
    <n v="1.3681929016526688"/>
    <n v="0.46610681894524691"/>
    <n v="86.891999999999996"/>
    <s v="A"/>
    <s v="A"/>
    <x v="0"/>
    <n v="3"/>
    <n v="3"/>
    <n v="13"/>
  </r>
  <r>
    <x v="46"/>
    <x v="0"/>
    <n v="6699"/>
    <n v="0"/>
    <n v="224.7"/>
    <n v="0"/>
    <n v="282.10000000000002"/>
    <n v="1.8068068068068068"/>
    <n v="0.43931930138826691"/>
    <n v="0"/>
    <s v="A"/>
    <s v="A"/>
    <x v="0"/>
    <n v="3"/>
    <n v="3"/>
    <n v="0"/>
  </r>
  <r>
    <x v="46"/>
    <x v="1"/>
    <n v="7625"/>
    <n v="0"/>
    <n v="227.5"/>
    <n v="0"/>
    <n v="307.8"/>
    <n v="1.7314487632508835"/>
    <n v="0.44078688524590165"/>
    <n v="0"/>
    <s v="A"/>
    <s v="A"/>
    <x v="0"/>
    <n v="3"/>
    <n v="3"/>
    <n v="0"/>
  </r>
  <r>
    <x v="46"/>
    <x v="2"/>
    <n v="9686"/>
    <n v="0"/>
    <n v="229.8"/>
    <n v="0"/>
    <n v="348.5"/>
    <n v="2.455391776570985"/>
    <n v="0.43247986785050591"/>
    <n v="0"/>
    <s v="A"/>
    <s v="A"/>
    <x v="0"/>
    <n v="3"/>
    <n v="3"/>
    <n v="0"/>
  </r>
  <r>
    <x v="46"/>
    <x v="3"/>
    <n v="10648"/>
    <n v="0"/>
    <n v="294.8"/>
    <n v="0"/>
    <n v="577.9"/>
    <n v="2.5446428571428577"/>
    <n v="0.38927498121713"/>
    <n v="0"/>
    <s v="A"/>
    <s v="A"/>
    <x v="0"/>
    <n v="3"/>
    <n v="3"/>
    <n v="0"/>
  </r>
  <r>
    <x v="46"/>
    <x v="4"/>
    <n v="11527"/>
    <n v="0"/>
    <n v="298.3"/>
    <n v="0"/>
    <n v="631.29999999999995"/>
    <n v="3.0946291560102299"/>
    <n v="0.40487550967294178"/>
    <n v="0"/>
    <s v="A"/>
    <s v="A"/>
    <x v="0"/>
    <n v="3"/>
    <n v="3"/>
    <n v="0"/>
  </r>
  <r>
    <x v="46"/>
    <x v="5"/>
    <n v="13340"/>
    <n v="0"/>
    <n v="298.60000000000002"/>
    <n v="0"/>
    <n v="688.3"/>
    <n v="2.5077978789769184"/>
    <n v="0.3860569715142429"/>
    <n v="0"/>
    <s v="A"/>
    <s v="A"/>
    <x v="0"/>
    <n v="3"/>
    <n v="3"/>
    <n v="0"/>
  </r>
  <r>
    <x v="46"/>
    <x v="6"/>
    <n v="13812"/>
    <n v="0"/>
    <n v="298.60000000000002"/>
    <n v="0"/>
    <n v="663"/>
    <n v="2.193825910931174"/>
    <n v="0.34332464523602663"/>
    <n v="0"/>
    <s v="A"/>
    <s v="A"/>
    <x v="0"/>
    <n v="3"/>
    <n v="3"/>
    <n v="0"/>
  </r>
  <r>
    <x v="46"/>
    <x v="7"/>
    <n v="15385"/>
    <n v="0"/>
    <n v="298.60000000000002"/>
    <n v="0"/>
    <n v="725"/>
    <n v="2.3745437956204376"/>
    <n v="0.32785180370490735"/>
    <n v="0"/>
    <s v="A"/>
    <s v="A"/>
    <x v="0"/>
    <n v="3"/>
    <n v="3"/>
    <n v="0"/>
  </r>
  <r>
    <x v="46"/>
    <x v="8"/>
    <n v="19134"/>
    <n v="0.2"/>
    <n v="298.5"/>
    <n v="0.4"/>
    <n v="830"/>
    <n v="2.5757575757575757"/>
    <n v="0.39557855126999059"/>
    <n v="59.7"/>
    <s v="A"/>
    <s v="A"/>
    <x v="0"/>
    <n v="3"/>
    <n v="3"/>
    <n v="7"/>
  </r>
  <r>
    <x v="46"/>
    <x v="9"/>
    <n v="20404"/>
    <n v="0.22"/>
    <n v="300"/>
    <n v="0.3"/>
    <n v="1070"/>
    <n v="3.0925718551698393"/>
    <n v="0.35096059596157614"/>
    <n v="66"/>
    <s v="A"/>
    <s v="A"/>
    <x v="0"/>
    <n v="3"/>
    <n v="3"/>
    <n v="6"/>
  </r>
  <r>
    <x v="47"/>
    <x v="0"/>
    <n v="12218"/>
    <n v="0.03"/>
    <n v="893.2"/>
    <n v="0.2"/>
    <n v="455.7"/>
    <n v="4.1619318181818183"/>
    <n v="0.742592895727615"/>
    <n v="26.795999999999999"/>
    <s v="A"/>
    <s v="B"/>
    <x v="0"/>
    <n v="2"/>
    <n v="2"/>
    <n v="5"/>
  </r>
  <r>
    <x v="47"/>
    <x v="1"/>
    <n v="14340"/>
    <n v="0.03"/>
    <n v="897.8"/>
    <n v="0.2"/>
    <n v="636.5"/>
    <n v="4.5036319612590807"/>
    <n v="0.74128312412831243"/>
    <n v="26.933999999999997"/>
    <s v="A"/>
    <s v="B"/>
    <x v="0"/>
    <n v="2"/>
    <n v="2"/>
    <n v="4"/>
  </r>
  <r>
    <x v="47"/>
    <x v="2"/>
    <n v="15315"/>
    <n v="0.04"/>
    <n v="893.8"/>
    <n v="0.2"/>
    <n v="690.6"/>
    <n v="4.3520782396088027"/>
    <n v="0.76121449559255627"/>
    <n v="35.752000000000002"/>
    <s v="A"/>
    <s v="B"/>
    <x v="0"/>
    <n v="2"/>
    <n v="2"/>
    <n v="5"/>
  </r>
  <r>
    <x v="47"/>
    <x v="3"/>
    <n v="16587"/>
    <n v="0.04"/>
    <n v="871"/>
    <n v="0.3"/>
    <n v="697.2"/>
    <n v="3.2250580046403714"/>
    <n v="0.77355760535359019"/>
    <n v="34.840000000000003"/>
    <s v="A"/>
    <s v="B"/>
    <x v="0"/>
    <n v="2"/>
    <n v="2"/>
    <n v="5"/>
  </r>
  <r>
    <x v="47"/>
    <x v="4"/>
    <n v="17005"/>
    <n v="0.04"/>
    <n v="835.8"/>
    <n v="0.2"/>
    <n v="769.9"/>
    <n v="4.433760683760684"/>
    <n v="0.77018523963540131"/>
    <n v="33.432000000000002"/>
    <s v="A"/>
    <s v="B"/>
    <x v="0"/>
    <n v="2"/>
    <n v="2"/>
    <n v="4"/>
  </r>
  <r>
    <x v="47"/>
    <x v="5"/>
    <n v="17295"/>
    <n v="0.04"/>
    <n v="786.6"/>
    <n v="0.2"/>
    <n v="883.6"/>
    <n v="4.9894514767932483"/>
    <n v="0.78444637178375254"/>
    <n v="31.464000000000002"/>
    <s v="A"/>
    <s v="B"/>
    <x v="0"/>
    <n v="2"/>
    <n v="2"/>
    <n v="4"/>
  </r>
  <r>
    <x v="47"/>
    <x v="6"/>
    <n v="21912"/>
    <n v="0.04"/>
    <n v="761"/>
    <n v="0.1"/>
    <n v="1001"/>
    <n v="7.0194384449244058"/>
    <n v="0.8393574297188755"/>
    <n v="30.44"/>
    <s v="A"/>
    <s v="B"/>
    <x v="0"/>
    <n v="2"/>
    <n v="2"/>
    <n v="3"/>
  </r>
  <r>
    <x v="47"/>
    <x v="7"/>
    <n v="26591"/>
    <n v="0.06"/>
    <n v="752.8"/>
    <n v="0.2"/>
    <n v="1237.9000000000001"/>
    <n v="6.2409420289855086"/>
    <n v="0.84370651724267609"/>
    <n v="45.167999999999992"/>
    <s v="A"/>
    <s v="B"/>
    <x v="0"/>
    <n v="2"/>
    <n v="2"/>
    <n v="4"/>
  </r>
  <r>
    <x v="47"/>
    <x v="8"/>
    <n v="25586"/>
    <n v="0.08"/>
    <n v="716.5"/>
    <n v="0.2"/>
    <n v="1408.7"/>
    <n v="6.7079646017699108"/>
    <n v="0.84178847807394674"/>
    <n v="57.32"/>
    <s v="A"/>
    <s v="B"/>
    <x v="0"/>
    <n v="2"/>
    <n v="2"/>
    <n v="4"/>
  </r>
  <r>
    <x v="47"/>
    <x v="9"/>
    <n v="32719"/>
    <n v="0.08"/>
    <n v="804"/>
    <n v="0.2"/>
    <n v="1875.2"/>
    <n v="3.8235294117647056"/>
    <n v="0.72841468260032394"/>
    <n v="64.319999999999993"/>
    <s v="A"/>
    <s v="B"/>
    <x v="0"/>
    <n v="2"/>
    <n v="2"/>
    <n v="3"/>
  </r>
  <r>
    <x v="48"/>
    <x v="0"/>
    <n v="243283"/>
    <n v="1.23"/>
    <n v="1098"/>
    <n v="4.3"/>
    <n v="4139"/>
    <n v="1.3449883449883451"/>
    <n v="0.64509234101848467"/>
    <n v="1350.54"/>
    <s v="B"/>
    <s v="B"/>
    <x v="1"/>
    <n v="3"/>
    <n v="3"/>
    <n v="38"/>
  </r>
  <r>
    <x v="48"/>
    <x v="1"/>
    <n v="262867"/>
    <n v="1.47"/>
    <n v="1189.7"/>
    <n v="4.5"/>
    <n v="4370.5"/>
    <n v="1.474212688270196"/>
    <n v="0.63812498335660239"/>
    <n v="1748.8589999999999"/>
    <s v="B"/>
    <s v="B"/>
    <x v="1"/>
    <n v="3"/>
    <n v="3"/>
    <n v="41"/>
  </r>
  <r>
    <x v="48"/>
    <x v="2"/>
    <n v="279097"/>
    <n v="1.65"/>
    <n v="1212"/>
    <n v="4.2"/>
    <n v="6920"/>
    <n v="1.616995569875151"/>
    <n v="0.63504086392902825"/>
    <n v="1999.8"/>
    <s v="B"/>
    <s v="B"/>
    <x v="1"/>
    <n v="3"/>
    <n v="3"/>
    <n v="29"/>
  </r>
  <r>
    <x v="48"/>
    <x v="3"/>
    <n v="237545"/>
    <n v="1.72"/>
    <n v="1140.8"/>
    <n v="3.3"/>
    <n v="6570"/>
    <n v="2.5712180746561888"/>
    <n v="0.57842093077101175"/>
    <n v="1962.1759999999999"/>
    <s v="B"/>
    <s v="B"/>
    <x v="1"/>
    <n v="3"/>
    <n v="3"/>
    <n v="30"/>
  </r>
  <r>
    <x v="48"/>
    <x v="4"/>
    <n v="276229"/>
    <n v="1.88"/>
    <n v="1222"/>
    <n v="3.4"/>
    <n v="7237"/>
    <n v="2.5343985796715489"/>
    <n v="0.57787560321327591"/>
    <n v="2297.36"/>
    <s v="B"/>
    <s v="B"/>
    <x v="1"/>
    <n v="3"/>
    <n v="3"/>
    <n v="32"/>
  </r>
  <r>
    <x v="48"/>
    <x v="5"/>
    <n v="284421"/>
    <n v="1.8"/>
    <n v="1908"/>
    <n v="7.1"/>
    <n v="4823"/>
    <n v="4.0512820512820511"/>
    <n v="0.62075936727597469"/>
    <n v="3434.4"/>
    <s v="B"/>
    <s v="B"/>
    <x v="1"/>
    <n v="3"/>
    <n v="3"/>
    <n v="57"/>
  </r>
  <r>
    <x v="48"/>
    <x v="6"/>
    <n v="276543"/>
    <n v="1.05"/>
    <n v="1820"/>
    <n v="4.5"/>
    <n v="-5453"/>
    <n v="5.3855140186915875"/>
    <n v="0.633192668048007"/>
    <n v="1911"/>
    <s v="B"/>
    <s v="B"/>
    <x v="1"/>
    <n v="3"/>
    <n v="3"/>
    <n v="100"/>
  </r>
  <r>
    <x v="48"/>
    <x v="7"/>
    <n v="289357"/>
    <n v="0.4"/>
    <n v="1819"/>
    <n v="3"/>
    <n v="284"/>
    <n v="4.0879478827361568"/>
    <n v="0.59764581468566513"/>
    <n v="727.6"/>
    <s v="B"/>
    <s v="B"/>
    <x v="1"/>
    <n v="3"/>
    <n v="3"/>
    <n v="100"/>
  </r>
  <r>
    <x v="48"/>
    <x v="8"/>
    <n v="304594"/>
    <n v="0.4"/>
    <n v="1832"/>
    <n v="3.7"/>
    <n v="921"/>
    <n v="1.8789308176100628"/>
    <n v="0.5959047125025444"/>
    <n v="732.8"/>
    <s v="B"/>
    <s v="B"/>
    <x v="1"/>
    <n v="3"/>
    <n v="3"/>
    <n v="80"/>
  </r>
  <r>
    <x v="48"/>
    <x v="9"/>
    <n v="292654"/>
    <n v="0.4"/>
    <n v="1830.9"/>
    <n v="2.8"/>
    <n v="4220.5"/>
    <n v="1.70662100456621"/>
    <n v="0.60064103002180047"/>
    <n v="732.36"/>
    <s v="B"/>
    <s v="B"/>
    <x v="1"/>
    <n v="3"/>
    <n v="3"/>
    <n v="17"/>
  </r>
  <r>
    <x v="49"/>
    <x v="0"/>
    <n v="6504"/>
    <n v="0.68"/>
    <n v="281.10000000000002"/>
    <n v="2.5"/>
    <n v="477.3"/>
    <n v="3.7483617300131065"/>
    <n v="0.43803813038130379"/>
    <n v="191.14800000000002"/>
    <s v="A"/>
    <s v="B"/>
    <x v="0"/>
    <n v="1"/>
    <n v="1"/>
    <n v="40"/>
  </r>
  <r>
    <x v="49"/>
    <x v="1"/>
    <n v="6350"/>
    <n v="0.71"/>
    <n v="282.60000000000002"/>
    <n v="2.1"/>
    <n v="531"/>
    <n v="3.3220829315332696"/>
    <n v="0.40929133858267719"/>
    <n v="200.64600000000002"/>
    <s v="A"/>
    <s v="B"/>
    <x v="0"/>
    <n v="1"/>
    <n v="1"/>
    <n v="37"/>
  </r>
  <r>
    <x v="49"/>
    <x v="2"/>
    <n v="6890"/>
    <n v="0.74"/>
    <n v="283.89999999999998"/>
    <n v="1.5"/>
    <n v="712.7"/>
    <n v="3.9763458401305058"/>
    <n v="0.36415094339622639"/>
    <n v="210.08599999999998"/>
    <s v="A"/>
    <s v="B"/>
    <x v="0"/>
    <n v="1"/>
    <n v="1"/>
    <n v="29"/>
  </r>
  <r>
    <x v="49"/>
    <x v="3"/>
    <n v="6979"/>
    <n v="0.78"/>
    <n v="279"/>
    <n v="1.2"/>
    <n v="815.9"/>
    <n v="4.3022440392706871"/>
    <n v="0.29158905287290443"/>
    <n v="217.62"/>
    <s v="A"/>
    <s v="B"/>
    <x v="0"/>
    <n v="1"/>
    <n v="1"/>
    <n v="27"/>
  </r>
  <r>
    <x v="49"/>
    <x v="4"/>
    <n v="9006"/>
    <n v="0.82"/>
    <n v="277.89999999999998"/>
    <n v="1.2"/>
    <n v="919.4"/>
    <n v="4.3277310924369745"/>
    <n v="0.37164112813679767"/>
    <n v="227.87799999999996"/>
    <s v="A"/>
    <s v="B"/>
    <x v="0"/>
    <n v="1"/>
    <n v="1"/>
    <n v="25"/>
  </r>
  <r>
    <x v="49"/>
    <x v="5"/>
    <n v="12980"/>
    <n v="0.86"/>
    <n v="264.3"/>
    <n v="1.4"/>
    <n v="971.9"/>
    <n v="3.36613153806318"/>
    <n v="0.53328197226502316"/>
    <n v="227.298"/>
    <s v="A"/>
    <s v="B"/>
    <x v="0"/>
    <n v="1"/>
    <n v="1"/>
    <n v="23"/>
  </r>
  <r>
    <x v="49"/>
    <x v="6"/>
    <n v="13096"/>
    <n v="0.89"/>
    <n v="265.8"/>
    <n v="1.4"/>
    <n v="831.2"/>
    <n v="2.8753475440222429"/>
    <n v="0.47403787416004889"/>
    <n v="236.56200000000001"/>
    <s v="A"/>
    <s v="B"/>
    <x v="0"/>
    <n v="1"/>
    <n v="1"/>
    <n v="28"/>
  </r>
  <r>
    <x v="49"/>
    <x v="7"/>
    <n v="13733"/>
    <n v="0.94"/>
    <n v="267.89999999999998"/>
    <n v="1.3"/>
    <n v="1160.0999999999999"/>
    <n v="2.7655038759689918"/>
    <n v="0.40093206145780236"/>
    <n v="251.82599999999996"/>
    <s v="A"/>
    <s v="B"/>
    <x v="0"/>
    <n v="1"/>
    <n v="1"/>
    <n v="21"/>
  </r>
  <r>
    <x v="49"/>
    <x v="8"/>
    <n v="14706"/>
    <n v="0.98"/>
    <n v="272.39999999999998"/>
    <n v="1.3"/>
    <n v="1211.2"/>
    <n v="2.5274902975420441"/>
    <n v="0.32619339045287638"/>
    <n v="266.952"/>
    <s v="A"/>
    <s v="B"/>
    <x v="0"/>
    <n v="1"/>
    <n v="1"/>
    <n v="22"/>
  </r>
  <r>
    <x v="49"/>
    <x v="9"/>
    <n v="15399"/>
    <n v="1.04"/>
    <n v="254.3"/>
    <n v="1.2"/>
    <n v="1317.2"/>
    <n v="2.6510903426791272"/>
    <n v="0.36450418858367428"/>
    <n v="264.47200000000004"/>
    <s v="A"/>
    <s v="B"/>
    <x v="0"/>
    <n v="1"/>
    <n v="1"/>
    <n v="21"/>
  </r>
  <r>
    <x v="50"/>
    <x v="0"/>
    <n v="2343"/>
    <n v="7.0000000000000007E-2"/>
    <n v="971.2"/>
    <n v="1.3"/>
    <n v="354"/>
    <n v="3.5502958579881656"/>
    <n v="0.235595390524968"/>
    <n v="67.984000000000009"/>
    <s v="A"/>
    <s v="B"/>
    <x v="0"/>
    <n v="3"/>
    <n v="3"/>
    <n v="19"/>
  </r>
  <r>
    <x v="50"/>
    <x v="1"/>
    <n v="2627"/>
    <n v="0.09"/>
    <n v="926.5"/>
    <n v="1"/>
    <n v="452.9"/>
    <n v="4.7486033519553068"/>
    <n v="0.29501332318233725"/>
    <n v="83.385000000000005"/>
    <s v="A"/>
    <s v="B"/>
    <x v="0"/>
    <n v="3"/>
    <n v="3"/>
    <n v="19"/>
  </r>
  <r>
    <x v="50"/>
    <x v="2"/>
    <n v="3338"/>
    <n v="0.09"/>
    <n v="884.6"/>
    <n v="0.7"/>
    <n v="533.9"/>
    <n v="7.094972067039107"/>
    <n v="0.4457759137207909"/>
    <n v="79.614000000000004"/>
    <s v="A"/>
    <s v="B"/>
    <x v="0"/>
    <n v="3"/>
    <n v="3"/>
    <n v="15"/>
  </r>
  <r>
    <x v="50"/>
    <x v="3"/>
    <n v="3964"/>
    <n v="0.09"/>
    <n v="858"/>
    <n v="0.3"/>
    <n v="824.5"/>
    <n v="15.355191256830601"/>
    <n v="0.51690211907164485"/>
    <n v="77.22"/>
    <s v="A"/>
    <s v="B"/>
    <x v="0"/>
    <n v="3"/>
    <n v="3"/>
    <n v="9"/>
  </r>
  <r>
    <x v="50"/>
    <x v="4"/>
    <n v="5189"/>
    <n v="0.09"/>
    <n v="850.5"/>
    <n v="0.2"/>
    <n v="1127.0999999999999"/>
    <n v="15.874524714828897"/>
    <n v="0.4891115821931008"/>
    <n v="76.545000000000002"/>
    <s v="A"/>
    <s v="B"/>
    <x v="0"/>
    <n v="3"/>
    <n v="3"/>
    <n v="7"/>
  </r>
  <r>
    <x v="50"/>
    <x v="5"/>
    <n v="7013"/>
    <n v="0.09"/>
    <n v="854"/>
    <n v="0.3"/>
    <n v="877.5"/>
    <n v="10.539358600583089"/>
    <n v="0.51033794381862252"/>
    <n v="76.86"/>
    <s v="A"/>
    <s v="B"/>
    <x v="0"/>
    <n v="3"/>
    <n v="3"/>
    <n v="9"/>
  </r>
  <r>
    <x v="50"/>
    <x v="6"/>
    <n v="7591"/>
    <n v="0.09"/>
    <n v="865.7"/>
    <n v="0.4"/>
    <n v="128.9"/>
    <n v="6.6235632183908049"/>
    <n v="0.52917929126597285"/>
    <n v="77.912999999999997"/>
    <s v="A"/>
    <s v="B"/>
    <x v="0"/>
    <n v="3"/>
    <n v="3"/>
    <n v="59"/>
  </r>
  <r>
    <x v="50"/>
    <x v="7"/>
    <n v="9902"/>
    <n v="0.09"/>
    <n v="887.3"/>
    <n v="0.7"/>
    <n v="477.5"/>
    <n v="3.0946601941747574"/>
    <n v="0.56786507776206829"/>
    <n v="79.856999999999999"/>
    <s v="A"/>
    <s v="B"/>
    <x v="0"/>
    <n v="3"/>
    <n v="3"/>
    <n v="16"/>
  </r>
  <r>
    <x v="50"/>
    <x v="8"/>
    <n v="10343"/>
    <n v="0.09"/>
    <n v="897.2"/>
    <n v="0.5"/>
    <n v="1030"/>
    <n v="3.3302063789868668"/>
    <n v="0.48138837861355505"/>
    <n v="80.748000000000005"/>
    <s v="A"/>
    <s v="B"/>
    <x v="0"/>
    <n v="3"/>
    <n v="3"/>
    <n v="8"/>
  </r>
  <r>
    <x v="50"/>
    <x v="9"/>
    <n v="10048"/>
    <n v="0.09"/>
    <n v="860.6"/>
    <n v="0.4"/>
    <n v="1150"/>
    <n v="3.8153310104529612"/>
    <n v="0.41082802547770703"/>
    <n v="77.453999999999994"/>
    <s v="A"/>
    <s v="B"/>
    <x v="0"/>
    <n v="3"/>
    <n v="3"/>
    <n v="7"/>
  </r>
  <r>
    <x v="51"/>
    <x v="0"/>
    <n v="3164"/>
    <n v="0.75"/>
    <n v="126.5"/>
    <n v="3"/>
    <n v="247"/>
    <n v="2.1267150928167879"/>
    <n v="0.3252212389380531"/>
    <n v="94.875"/>
    <s v="A"/>
    <s v="B"/>
    <x v="0"/>
    <n v="1"/>
    <n v="1"/>
    <n v="37"/>
  </r>
  <r>
    <x v="51"/>
    <x v="1"/>
    <n v="3299"/>
    <n v="0.82"/>
    <n v="126.2"/>
    <n v="2.6"/>
    <n v="270"/>
    <n v="2.4410898379970543"/>
    <n v="0.29978781448923919"/>
    <n v="103.48399999999999"/>
    <s v="A"/>
    <s v="B"/>
    <x v="0"/>
    <n v="1"/>
    <n v="1"/>
    <n v="37"/>
  </r>
  <r>
    <x v="51"/>
    <x v="2"/>
    <n v="4091"/>
    <n v="0.82"/>
    <n v="125.8"/>
    <n v="2.1"/>
    <n v="316"/>
    <n v="2.5427069645203679"/>
    <n v="0.37839159129797117"/>
    <n v="103.15599999999999"/>
    <s v="A"/>
    <s v="B"/>
    <x v="0"/>
    <n v="1"/>
    <n v="1"/>
    <n v="32"/>
  </r>
  <r>
    <x v="51"/>
    <x v="3"/>
    <n v="4572"/>
    <n v="0.87"/>
    <n v="126.7"/>
    <n v="1.8"/>
    <n v="364"/>
    <n v="2.9211878926327808"/>
    <n v="0.37401574803149606"/>
    <n v="110.229"/>
    <s v="A"/>
    <s v="B"/>
    <x v="0"/>
    <n v="1"/>
    <n v="1"/>
    <n v="30"/>
  </r>
  <r>
    <x v="51"/>
    <x v="4"/>
    <n v="7774"/>
    <n v="0.96"/>
    <n v="201"/>
    <n v="1.6"/>
    <n v="715"/>
    <n v="3.8529784537389102"/>
    <n v="0.4659120144069977"/>
    <n v="192.96"/>
    <s v="A"/>
    <s v="B"/>
    <x v="0"/>
    <n v="1"/>
    <n v="1"/>
    <n v="19"/>
  </r>
  <r>
    <x v="51"/>
    <x v="5"/>
    <n v="7987"/>
    <n v="1.02"/>
    <n v="200.5"/>
    <n v="1.8"/>
    <n v="901"/>
    <n v="3.0262467191601048"/>
    <n v="0.38349818454989359"/>
    <n v="204.51"/>
    <s v="A"/>
    <s v="B"/>
    <x v="0"/>
    <n v="1"/>
    <n v="1"/>
    <n v="22"/>
  </r>
  <r>
    <x v="51"/>
    <x v="6"/>
    <n v="11069"/>
    <n v="1.1000000000000001"/>
    <n v="200.8"/>
    <n v="1.4"/>
    <n v="943"/>
    <n v="3.4685283687943262"/>
    <n v="0.47908573493540518"/>
    <n v="220.88"/>
    <s v="A"/>
    <s v="B"/>
    <x v="0"/>
    <n v="1"/>
    <n v="1"/>
    <n v="23"/>
  </r>
  <r>
    <x v="51"/>
    <x v="7"/>
    <n v="11731"/>
    <n v="1.2"/>
    <n v="201"/>
    <n v="1.4"/>
    <n v="1051"/>
    <n v="3.5659064553536912"/>
    <n v="0.4517943909300145"/>
    <n v="241.2"/>
    <s v="A"/>
    <s v="B"/>
    <x v="0"/>
    <n v="1"/>
    <n v="1"/>
    <n v="22"/>
  </r>
  <r>
    <x v="51"/>
    <x v="8"/>
    <n v="16183"/>
    <n v="1.28"/>
    <n v="198"/>
    <n v="1.7"/>
    <n v="997"/>
    <n v="2.3537278502173189"/>
    <n v="0.55070135327195202"/>
    <n v="253.44"/>
    <s v="A"/>
    <s v="B"/>
    <x v="0"/>
    <n v="1"/>
    <n v="1"/>
    <n v="25"/>
  </r>
  <r>
    <x v="51"/>
    <x v="9"/>
    <n v="17544"/>
    <n v="1.44"/>
    <n v="200.1"/>
    <n v="1.5"/>
    <n v="1207"/>
    <n v="2.7143652561247213"/>
    <n v="0.49390104879160968"/>
    <n v="288.14400000000001"/>
    <s v="A"/>
    <s v="B"/>
    <x v="0"/>
    <n v="1"/>
    <n v="1"/>
    <n v="23"/>
  </r>
  <r>
    <x v="52"/>
    <x v="0"/>
    <n v="3295"/>
    <n v="0.94"/>
    <n v="316"/>
    <n v="3.4"/>
    <n v="371.7"/>
    <n v="60.666666666666657"/>
    <n v="0.73232169954476478"/>
    <n v="297.04000000000002"/>
    <s v="A"/>
    <s v="B"/>
    <x v="0"/>
    <n v="1"/>
    <n v="1"/>
    <n v="80"/>
  </r>
  <r>
    <x v="52"/>
    <x v="1"/>
    <n v="3902"/>
    <n v="0.96"/>
    <n v="318"/>
    <n v="3.4"/>
    <n v="476.4"/>
    <n v="30.824742268041238"/>
    <n v="0.7234751409533573"/>
    <n v="305.27999999999997"/>
    <s v="A"/>
    <s v="B"/>
    <x v="0"/>
    <n v="1"/>
    <n v="1"/>
    <n v="64"/>
  </r>
  <r>
    <x v="52"/>
    <x v="2"/>
    <n v="3861"/>
    <n v="1.02"/>
    <n v="319.8"/>
    <n v="3.4"/>
    <n v="474.6"/>
    <n v="21.93548387096774"/>
    <n v="0.79875679875679872"/>
    <n v="326.19600000000003"/>
    <s v="A"/>
    <s v="B"/>
    <x v="0"/>
    <n v="1"/>
    <n v="1"/>
    <n v="68"/>
  </r>
  <r>
    <x v="52"/>
    <x v="3"/>
    <n v="4141"/>
    <n v="1.06"/>
    <n v="309.60000000000002"/>
    <n v="3"/>
    <n v="522"/>
    <n v="56.885245901639351"/>
    <n v="0.82154069065443125"/>
    <n v="328.17600000000004"/>
    <s v="A"/>
    <s v="B"/>
    <x v="0"/>
    <n v="1"/>
    <n v="1"/>
    <n v="64"/>
  </r>
  <r>
    <x v="52"/>
    <x v="4"/>
    <n v="4574"/>
    <n v="1.08"/>
    <n v="304"/>
    <n v="2.9"/>
    <n v="566.79999999999995"/>
    <n v="70.740740740740748"/>
    <n v="0.93769129864451251"/>
    <n v="328.32"/>
    <s v="A"/>
    <s v="B"/>
    <x v="0"/>
    <n v="1"/>
    <n v="1"/>
    <n v="58"/>
  </r>
  <r>
    <x v="52"/>
    <x v="5"/>
    <n v="5091"/>
    <n v="1.1000000000000001"/>
    <n v="285"/>
    <n v="2.9"/>
    <n v="614.4"/>
    <n v="-36.980198019801975"/>
    <n v="0.87016303280298568"/>
    <n v="313.5"/>
    <s v="A"/>
    <s v="B"/>
    <x v="0"/>
    <n v="1"/>
    <n v="1"/>
    <n v="54"/>
  </r>
  <r>
    <x v="52"/>
    <x v="6"/>
    <n v="16540"/>
    <n v="1.1000000000000001"/>
    <n v="285.2"/>
    <n v="2.8"/>
    <n v="643.20000000000005"/>
    <n v="250.55555555555554"/>
    <n v="0.68548972188633617"/>
    <n v="313.72000000000003"/>
    <s v="A"/>
    <s v="B"/>
    <x v="0"/>
    <n v="1"/>
    <n v="1"/>
    <n v="49"/>
  </r>
  <r>
    <x v="52"/>
    <x v="7"/>
    <n v="18227"/>
    <n v="1.1000000000000001"/>
    <n v="367"/>
    <n v="2.4"/>
    <n v="581"/>
    <n v="4.5739219712525667"/>
    <n v="0.60130575519833218"/>
    <n v="403.7"/>
    <s v="A"/>
    <s v="B"/>
    <x v="0"/>
    <n v="1"/>
    <n v="1"/>
    <n v="62"/>
  </r>
  <r>
    <x v="52"/>
    <x v="8"/>
    <n v="18448"/>
    <n v="1.1000000000000001"/>
    <n v="370"/>
    <n v="2.5"/>
    <n v="1002"/>
    <n v="4.0381205673758869"/>
    <n v="0.55111665221162187"/>
    <n v="407"/>
    <s v="A"/>
    <s v="B"/>
    <x v="0"/>
    <n v="1"/>
    <n v="1"/>
    <n v="41"/>
  </r>
  <r>
    <x v="52"/>
    <x v="9"/>
    <n v="18448"/>
    <n v="1.1000000000000001"/>
    <n v="379"/>
    <n v="2.4"/>
    <n v="1094"/>
    <n v="3.3574007220216608"/>
    <n v="0.46471162185602777"/>
    <n v="416.9"/>
    <s v="A"/>
    <s v="B"/>
    <x v="0"/>
    <n v="1"/>
    <n v="1"/>
    <n v="38"/>
  </r>
  <r>
    <x v="53"/>
    <x v="0"/>
    <n v="3647"/>
    <n v="0.5"/>
    <n v="229"/>
    <n v="2.5"/>
    <n v="233.8"/>
    <n v="2.7356020942408374"/>
    <n v="0.37181244858788043"/>
    <n v="114.5"/>
    <s v="B"/>
    <s v="B"/>
    <x v="0"/>
    <n v="3"/>
    <n v="3"/>
    <n v="49"/>
  </r>
  <r>
    <x v="53"/>
    <x v="1"/>
    <n v="4437"/>
    <n v="0.5"/>
    <n v="250.6"/>
    <n v="1.8"/>
    <n v="300.39999999999998"/>
    <n v="3.1438515081206502"/>
    <n v="0.38426864998873111"/>
    <n v="125.3"/>
    <s v="B"/>
    <s v="B"/>
    <x v="0"/>
    <n v="3"/>
    <n v="3"/>
    <n v="39"/>
  </r>
  <r>
    <x v="53"/>
    <x v="2"/>
    <n v="5603"/>
    <n v="0.5"/>
    <n v="262.3"/>
    <n v="1.2"/>
    <n v="454.4"/>
    <n v="4.7208121827411169"/>
    <n v="0.41263608781010175"/>
    <n v="131.15"/>
    <s v="B"/>
    <s v="B"/>
    <x v="0"/>
    <n v="3"/>
    <n v="3"/>
    <n v="28"/>
  </r>
  <r>
    <x v="53"/>
    <x v="3"/>
    <n v="11112"/>
    <n v="0.5"/>
    <n v="440"/>
    <n v="1.2"/>
    <n v="731.3"/>
    <n v="4.4582881906825564"/>
    <n v="0.48362131029517641"/>
    <n v="220"/>
    <s v="B"/>
    <s v="B"/>
    <x v="0"/>
    <n v="3"/>
    <n v="3"/>
    <n v="35"/>
  </r>
  <r>
    <x v="53"/>
    <x v="4"/>
    <n v="10728"/>
    <n v="0.5"/>
    <n v="442"/>
    <n v="1.3"/>
    <n v="298"/>
    <n v="4.1185567010309283"/>
    <n v="0.44267337807606266"/>
    <n v="221"/>
    <s v="B"/>
    <s v="B"/>
    <x v="0"/>
    <n v="3"/>
    <n v="3"/>
    <n v="74"/>
  </r>
  <r>
    <x v="53"/>
    <x v="5"/>
    <n v="10103"/>
    <n v="0.5"/>
    <n v="427"/>
    <n v="1.2"/>
    <n v="257.5"/>
    <n v="4.7554347826086962"/>
    <n v="0.48252994160150453"/>
    <n v="213.5"/>
    <s v="B"/>
    <s v="B"/>
    <x v="0"/>
    <n v="3"/>
    <n v="3"/>
    <n v="86"/>
  </r>
  <r>
    <x v="53"/>
    <x v="6"/>
    <n v="10966"/>
    <n v="0.5"/>
    <n v="434"/>
    <n v="1.5"/>
    <n v="551"/>
    <n v="2.7488584474885847"/>
    <n v="0.39312420207915377"/>
    <n v="217"/>
    <s v="B"/>
    <s v="B"/>
    <x v="0"/>
    <n v="3"/>
    <n v="3"/>
    <n v="39"/>
  </r>
  <r>
    <x v="53"/>
    <x v="7"/>
    <n v="12844"/>
    <n v="0.5"/>
    <n v="436"/>
    <n v="3.2"/>
    <n v="-346"/>
    <n v="1.8566176470588234"/>
    <n v="0.34669884771099346"/>
    <n v="218"/>
    <s v="B"/>
    <s v="B"/>
    <x v="0"/>
    <n v="3"/>
    <n v="3"/>
    <n v="100"/>
  </r>
  <r>
    <x v="53"/>
    <x v="8"/>
    <n v="15463"/>
    <n v="0.5"/>
    <n v="439"/>
    <n v="2.2000000000000002"/>
    <n v="387"/>
    <n v="3.8275862068965516"/>
    <n v="0.64392420616956603"/>
    <n v="219.5"/>
    <s v="B"/>
    <s v="B"/>
    <x v="0"/>
    <n v="3"/>
    <n v="3"/>
    <n v="57"/>
  </r>
  <r>
    <x v="53"/>
    <x v="9"/>
    <n v="25758"/>
    <n v="0.5"/>
    <n v="442"/>
    <n v="1.6"/>
    <n v="385"/>
    <n v="3.792134831460674"/>
    <n v="0.41373553847348399"/>
    <n v="221"/>
    <s v="B"/>
    <s v="B"/>
    <x v="0"/>
    <n v="3"/>
    <n v="3"/>
    <n v="57"/>
  </r>
  <r>
    <x v="54"/>
    <x v="0"/>
    <n v="24427"/>
    <n v="0.18"/>
    <n v="2039.8"/>
    <n v="1.1000000000000001"/>
    <n v="2433"/>
    <n v="3.146551724137931"/>
    <n v="0.47517091742743683"/>
    <n v="367.16399999999999"/>
    <s v="A"/>
    <s v="A"/>
    <x v="0"/>
    <n v="3"/>
    <n v="3"/>
    <n v="15"/>
  </r>
  <r>
    <x v="54"/>
    <x v="1"/>
    <n v="27699"/>
    <n v="0.21"/>
    <n v="2028.2"/>
    <n v="0.9"/>
    <n v="2670"/>
    <n v="3.5595776772247363"/>
    <n v="0.47662370482688904"/>
    <n v="425.92199999999997"/>
    <s v="A"/>
    <s v="A"/>
    <x v="0"/>
    <n v="3"/>
    <n v="3"/>
    <n v="17"/>
  </r>
  <r>
    <x v="54"/>
    <x v="2"/>
    <n v="31749"/>
    <n v="0.26"/>
    <n v="2082.1"/>
    <n v="0.9"/>
    <n v="3119"/>
    <n v="3.9046391752577323"/>
    <n v="0.45283316009953067"/>
    <n v="541.346"/>
    <s v="A"/>
    <s v="A"/>
    <x v="0"/>
    <n v="3"/>
    <n v="3"/>
    <n v="17"/>
  </r>
  <r>
    <x v="54"/>
    <x v="3"/>
    <n v="33673"/>
    <n v="0.3"/>
    <n v="2030.8"/>
    <n v="1"/>
    <n v="3065"/>
    <n v="3.8835534213685476"/>
    <n v="0.46137855254952037"/>
    <n v="609.24"/>
    <s v="A"/>
    <s v="A"/>
    <x v="0"/>
    <n v="3"/>
    <n v="3"/>
    <n v="20"/>
  </r>
  <r>
    <x v="54"/>
    <x v="4"/>
    <n v="35297"/>
    <n v="0.32"/>
    <n v="2009.1"/>
    <n v="0.8"/>
    <n v="3125"/>
    <n v="4.9890230515916585"/>
    <n v="0.45570445080318439"/>
    <n v="642.91200000000003"/>
    <s v="A"/>
    <s v="A"/>
    <x v="0"/>
    <n v="3"/>
    <n v="3"/>
    <n v="21"/>
  </r>
  <r>
    <x v="54"/>
    <x v="5"/>
    <n v="34009"/>
    <n v="0.32"/>
    <n v="1947.3"/>
    <n v="0.6"/>
    <n v="3561"/>
    <n v="7.3219178082191787"/>
    <n v="0.54688464818136373"/>
    <n v="623.13599999999997"/>
    <s v="A"/>
    <s v="A"/>
    <x v="0"/>
    <n v="3"/>
    <n v="3"/>
    <n v="18"/>
  </r>
  <r>
    <x v="54"/>
    <x v="6"/>
    <n v="32584"/>
    <n v="0.32"/>
    <n v="1939"/>
    <n v="1.1000000000000001"/>
    <n v="1739"/>
    <n v="3.5"/>
    <n v="0.54299656273017427"/>
    <n v="620.48"/>
    <s v="A"/>
    <s v="A"/>
    <x v="0"/>
    <n v="3"/>
    <n v="3"/>
    <n v="36"/>
  </r>
  <r>
    <x v="54"/>
    <x v="7"/>
    <n v="70710"/>
    <n v="0.32"/>
    <n v="3044"/>
    <n v="1.8"/>
    <n v="2409"/>
    <n v="1.4651553316540724"/>
    <n v="0.42914722104369962"/>
    <n v="974.08"/>
    <s v="A"/>
    <s v="A"/>
    <x v="0"/>
    <n v="3"/>
    <n v="3"/>
    <n v="33"/>
  </r>
  <r>
    <x v="54"/>
    <x v="8"/>
    <n v="74708"/>
    <n v="0.32"/>
    <n v="3043"/>
    <n v="1.7"/>
    <n v="3557"/>
    <n v="1.5362903225806448"/>
    <n v="0.44337955774481985"/>
    <n v="973.76"/>
    <s v="A"/>
    <s v="A"/>
    <x v="0"/>
    <n v="3"/>
    <n v="3"/>
    <n v="27"/>
  </r>
  <r>
    <x v="54"/>
    <x v="9"/>
    <n v="76138"/>
    <n v="0.32"/>
    <n v="2911"/>
    <n v="1.5"/>
    <n v="4067"/>
    <n v="1.6434108527131785"/>
    <n v="0.43619480417137302"/>
    <n v="931.52"/>
    <s v="A"/>
    <s v="A"/>
    <x v="0"/>
    <n v="3"/>
    <n v="3"/>
    <n v="24"/>
  </r>
  <r>
    <x v="55"/>
    <x v="0"/>
    <n v="7354"/>
    <n v="0.04"/>
    <n v="2147"/>
    <n v="0.4"/>
    <n v="731.5"/>
    <n v="4.1379310344827589"/>
    <n v="0.29045417459885775"/>
    <n v="85.88"/>
    <s v="A"/>
    <s v="A"/>
    <x v="0"/>
    <n v="2"/>
    <n v="3"/>
    <n v="12"/>
  </r>
  <r>
    <x v="55"/>
    <x v="1"/>
    <n v="9342"/>
    <n v="0.05"/>
    <n v="2162.3000000000002"/>
    <n v="0.4"/>
    <n v="937.7"/>
    <n v="4.0727272727272723"/>
    <n v="0.33065724684221792"/>
    <n v="108.11499999999999"/>
    <s v="A"/>
    <s v="A"/>
    <x v="0"/>
    <n v="2"/>
    <n v="3"/>
    <n v="12"/>
  </r>
  <r>
    <x v="55"/>
    <x v="2"/>
    <n v="11229"/>
    <n v="0.06"/>
    <n v="2196.3000000000002"/>
    <n v="0.4"/>
    <n v="1160"/>
    <n v="4.7678018575851393"/>
    <n v="0.33475821533529254"/>
    <n v="131.77800000000002"/>
    <s v="A"/>
    <s v="A"/>
    <x v="0"/>
    <n v="2"/>
    <n v="3"/>
    <n v="12"/>
  </r>
  <r>
    <x v="55"/>
    <x v="3"/>
    <n v="13465"/>
    <n v="0.08"/>
    <n v="2213.1999999999998"/>
    <n v="0.3"/>
    <n v="1614"/>
    <n v="7.5569620253164551"/>
    <n v="0.3284812476791682"/>
    <n v="177.05599999999998"/>
    <s v="A"/>
    <s v="A"/>
    <x v="0"/>
    <n v="2"/>
    <n v="3"/>
    <n v="10"/>
  </r>
  <r>
    <x v="55"/>
    <x v="4"/>
    <n v="17081"/>
    <n v="0.11"/>
    <n v="2304.3000000000002"/>
    <n v="0.2"/>
    <n v="2320"/>
    <n v="9.7388059701492544"/>
    <n v="0.25794742696563433"/>
    <n v="253.47300000000001"/>
    <s v="A"/>
    <s v="A"/>
    <x v="0"/>
    <n v="2"/>
    <n v="3"/>
    <n v="11"/>
  </r>
  <r>
    <x v="55"/>
    <x v="5"/>
    <n v="21385"/>
    <n v="0.16"/>
    <n v="2323.6999999999998"/>
    <n v="0.3"/>
    <n v="2581"/>
    <n v="8.1037151702786385"/>
    <n v="0.2772971709141922"/>
    <n v="371.79199999999997"/>
    <s v="A"/>
    <s v="A"/>
    <x v="0"/>
    <n v="2"/>
    <n v="3"/>
    <n v="14"/>
  </r>
  <r>
    <x v="55"/>
    <x v="6"/>
    <n v="26394"/>
    <n v="0.17"/>
    <n v="2345.9"/>
    <n v="0.4"/>
    <n v="3044"/>
    <n v="5.4474708171206228"/>
    <n v="0.29366522694551794"/>
    <n v="398.80300000000005"/>
    <s v="A"/>
    <s v="A"/>
    <x v="0"/>
    <n v="2"/>
    <n v="3"/>
    <n v="13"/>
  </r>
  <r>
    <x v="55"/>
    <x v="7"/>
    <n v="30011"/>
    <n v="0.21"/>
    <n v="2293"/>
    <n v="0.6"/>
    <n v="3664"/>
    <n v="4.375"/>
    <n v="0.31175235746892804"/>
    <n v="481.53"/>
    <s v="A"/>
    <s v="A"/>
    <x v="0"/>
    <n v="2"/>
    <n v="3"/>
    <n v="13"/>
  </r>
  <r>
    <x v="55"/>
    <x v="8"/>
    <n v="34437"/>
    <n v="0.26"/>
    <n v="2373"/>
    <n v="0.8"/>
    <n v="4304"/>
    <n v="3.0720338983050848"/>
    <n v="0.30229114034323545"/>
    <n v="616.98"/>
    <s v="A"/>
    <s v="A"/>
    <x v="0"/>
    <n v="2"/>
    <n v="3"/>
    <n v="14"/>
  </r>
  <r>
    <x v="55"/>
    <x v="9"/>
    <n v="38907"/>
    <n v="0.33"/>
    <n v="2158.6999999999998"/>
    <n v="0.9"/>
    <n v="5001"/>
    <n v="3.422698838248436"/>
    <n v="0.32582825712596702"/>
    <n v="712.37099999999998"/>
    <s v="A"/>
    <s v="A"/>
    <x v="0"/>
    <n v="2"/>
    <n v="3"/>
    <n v="14"/>
  </r>
  <r>
    <x v="56"/>
    <x v="0"/>
    <n v="12465"/>
    <n v="0.39"/>
    <n v="565.5"/>
    <n v="1.9"/>
    <n v="875"/>
    <n v="3.2755905511811023"/>
    <n v="0.41484155635780184"/>
    <n v="220.54499999999999"/>
    <s v="A"/>
    <s v="A"/>
    <x v="0"/>
    <n v="3"/>
    <n v="3"/>
    <n v="25"/>
  </r>
  <r>
    <x v="56"/>
    <x v="1"/>
    <n v="12829"/>
    <n v="0.45"/>
    <n v="565.6"/>
    <n v="1.5"/>
    <n v="1020"/>
    <n v="4.1136671177266582"/>
    <n v="0.39075531997817448"/>
    <n v="254.52"/>
    <s v="A"/>
    <s v="A"/>
    <x v="0"/>
    <n v="3"/>
    <n v="3"/>
    <n v="26"/>
  </r>
  <r>
    <x v="56"/>
    <x v="2"/>
    <n v="13707"/>
    <n v="0.52"/>
    <n v="558.29999999999995"/>
    <n v="1.3"/>
    <n v="1170"/>
    <n v="5.0063613231552164"/>
    <n v="0.4122711023564602"/>
    <n v="290.31599999999997"/>
    <s v="A"/>
    <s v="A"/>
    <x v="0"/>
    <n v="3"/>
    <n v="3"/>
    <n v="25"/>
  </r>
  <r>
    <x v="56"/>
    <x v="3"/>
    <n v="15560"/>
    <n v="0.6"/>
    <n v="558.5"/>
    <n v="1.5"/>
    <n v="1331"/>
    <n v="4.2255005268703902"/>
    <n v="0.4280848329048843"/>
    <n v="335.1"/>
    <s v="A"/>
    <s v="A"/>
    <x v="0"/>
    <n v="3"/>
    <n v="3"/>
    <n v="25"/>
  </r>
  <r>
    <x v="56"/>
    <x v="4"/>
    <n v="23527"/>
    <n v="0.68"/>
    <n v="795.1"/>
    <n v="1.2"/>
    <n v="2165"/>
    <n v="4.9213691026827009"/>
    <n v="0.45602924299740721"/>
    <n v="540.66800000000001"/>
    <s v="A"/>
    <s v="A"/>
    <x v="0"/>
    <n v="3"/>
    <n v="3"/>
    <n v="24"/>
  </r>
  <r>
    <x v="56"/>
    <x v="5"/>
    <n v="25175"/>
    <n v="0.75"/>
    <n v="807.3"/>
    <n v="1.6"/>
    <n v="2293"/>
    <n v="3.8519134775374373"/>
    <n v="0.44309831181727904"/>
    <n v="605.47500000000002"/>
    <s v="A"/>
    <s v="A"/>
    <x v="0"/>
    <n v="3"/>
    <n v="3"/>
    <n v="26"/>
  </r>
  <r>
    <x v="56"/>
    <x v="6"/>
    <n v="24226"/>
    <n v="0.75"/>
    <n v="815"/>
    <n v="1.9"/>
    <n v="1672"/>
    <n v="3.382222222222222"/>
    <n v="0.45203500371501693"/>
    <n v="611.25"/>
    <s v="A"/>
    <s v="A"/>
    <x v="0"/>
    <n v="3"/>
    <n v="3"/>
    <n v="36"/>
  </r>
  <r>
    <x v="56"/>
    <x v="7"/>
    <n v="27559"/>
    <n v="0.75"/>
    <n v="854.5"/>
    <n v="2.4"/>
    <n v="1644"/>
    <n v="2.8591954022988508"/>
    <n v="0.40977539097935339"/>
    <n v="640.875"/>
    <s v="A"/>
    <s v="A"/>
    <x v="0"/>
    <n v="3"/>
    <n v="3"/>
    <n v="37"/>
  </r>
  <r>
    <x v="56"/>
    <x v="8"/>
    <n v="29344"/>
    <n v="0.75"/>
    <n v="862.3"/>
    <n v="2.8"/>
    <n v="1344"/>
    <n v="2.1583601286173635"/>
    <n v="0.40021810250817885"/>
    <n v="646.72500000000002"/>
    <s v="A"/>
    <s v="A"/>
    <x v="0"/>
    <n v="3"/>
    <n v="3"/>
    <n v="48"/>
  </r>
  <r>
    <x v="56"/>
    <x v="9"/>
    <n v="31062"/>
    <n v="0.75"/>
    <n v="850"/>
    <n v="2.1"/>
    <n v="1281"/>
    <n v="2.6321752265861029"/>
    <n v="0.41233661708840386"/>
    <n v="637.5"/>
    <s v="A"/>
    <s v="A"/>
    <x v="0"/>
    <n v="3"/>
    <n v="3"/>
    <n v="50"/>
  </r>
  <r>
    <x v="57"/>
    <x v="0"/>
    <n v="3613"/>
    <n v="0.31"/>
    <n v="236.7"/>
    <n v="1.2"/>
    <n v="387.6"/>
    <n v="3.2410824108241076"/>
    <n v="0.4060337669526709"/>
    <n v="73.376999999999995"/>
    <s v="A"/>
    <s v="B"/>
    <x v="0"/>
    <n v="1"/>
    <n v="2"/>
    <n v="19"/>
  </r>
  <r>
    <x v="57"/>
    <x v="1"/>
    <n v="4806"/>
    <n v="0.36"/>
    <n v="247.8"/>
    <n v="1"/>
    <n v="486.3"/>
    <n v="3.5935884177869699"/>
    <n v="0.42405326674989596"/>
    <n v="89.207999999999998"/>
    <s v="A"/>
    <s v="B"/>
    <x v="0"/>
    <n v="1"/>
    <n v="2"/>
    <n v="18"/>
  </r>
  <r>
    <x v="57"/>
    <x v="2"/>
    <n v="5395"/>
    <n v="0.46"/>
    <n v="249.6"/>
    <n v="1"/>
    <n v="587"/>
    <n v="4.3371886120996441"/>
    <n v="0.37293790546802597"/>
    <n v="114.816"/>
    <s v="A"/>
    <s v="B"/>
    <x v="0"/>
    <n v="1"/>
    <n v="2"/>
    <n v="18"/>
  </r>
  <r>
    <x v="57"/>
    <x v="3"/>
    <n v="6118"/>
    <n v="0.51"/>
    <n v="250.4"/>
    <n v="0.8"/>
    <n v="672.8"/>
    <n v="4.4411102775693925"/>
    <n v="0.35452762340634192"/>
    <n v="127.70400000000001"/>
    <s v="A"/>
    <s v="B"/>
    <x v="0"/>
    <n v="1"/>
    <n v="2"/>
    <n v="19"/>
  </r>
  <r>
    <x v="57"/>
    <x v="4"/>
    <n v="9060"/>
    <n v="0.63"/>
    <n v="300.8"/>
    <n v="0.9"/>
    <n v="911.9"/>
    <n v="4.3722673329169268"/>
    <n v="0.37593818984547461"/>
    <n v="189.50400000000002"/>
    <s v="A"/>
    <s v="B"/>
    <x v="0"/>
    <n v="1"/>
    <n v="2"/>
    <n v="20"/>
  </r>
  <r>
    <x v="57"/>
    <x v="5"/>
    <n v="9603"/>
    <n v="0.76"/>
    <n v="302.5"/>
    <n v="1.3"/>
    <n v="958"/>
    <n v="3.3174692049272116"/>
    <n v="0.35061959804227844"/>
    <n v="229.9"/>
    <s v="A"/>
    <s v="B"/>
    <x v="0"/>
    <n v="1"/>
    <n v="2"/>
    <n v="23"/>
  </r>
  <r>
    <x v="57"/>
    <x v="6"/>
    <n v="9822"/>
    <n v="0.82"/>
    <n v="305.2"/>
    <n v="1.3"/>
    <n v="802.4"/>
    <n v="3.0621526023244066"/>
    <n v="0.28354713907554469"/>
    <n v="250.26399999999998"/>
    <s v="A"/>
    <s v="B"/>
    <x v="0"/>
    <n v="1"/>
    <n v="2"/>
    <n v="31"/>
  </r>
  <r>
    <x v="57"/>
    <x v="7"/>
    <n v="10623"/>
    <n v="0.89"/>
    <n v="306.60000000000002"/>
    <n v="1.3"/>
    <n v="931.8"/>
    <n v="3.0613185799907794"/>
    <n v="0.2849477548715052"/>
    <n v="272.87400000000002"/>
    <s v="A"/>
    <s v="B"/>
    <x v="0"/>
    <n v="1"/>
    <n v="2"/>
    <n v="29"/>
  </r>
  <r>
    <x v="57"/>
    <x v="8"/>
    <n v="11193"/>
    <n v="0.93"/>
    <n v="308.60000000000002"/>
    <n v="1.4"/>
    <n v="1040.2"/>
    <n v="2.7303018424147392"/>
    <n v="0.21522380058965423"/>
    <n v="286.99800000000005"/>
    <s v="A"/>
    <s v="B"/>
    <x v="0"/>
    <n v="1"/>
    <n v="2"/>
    <n v="27"/>
  </r>
  <r>
    <x v="57"/>
    <x v="9"/>
    <n v="11352"/>
    <n v="1"/>
    <n v="292.2"/>
    <n v="1.1000000000000001"/>
    <n v="1339.6"/>
    <n v="3.2490421455938701"/>
    <n v="0.2441860465116279"/>
    <n v="292.2"/>
    <s v="A"/>
    <s v="B"/>
    <x v="0"/>
    <n v="1"/>
    <n v="2"/>
    <n v="23"/>
  </r>
  <r>
    <x v="58"/>
    <x v="0"/>
    <n v="5563"/>
    <n v="0.5"/>
    <n v="160.5"/>
    <n v="2.1"/>
    <n v="270.3"/>
    <n v="2.1090259159964257"/>
    <n v="0.4733057702678411"/>
    <n v="80.25"/>
    <s v="A"/>
    <s v="B"/>
    <x v="0"/>
    <n v="2"/>
    <n v="3"/>
    <n v="29"/>
  </r>
  <r>
    <x v="58"/>
    <x v="1"/>
    <n v="5622"/>
    <n v="0.52"/>
    <n v="165.4"/>
    <n v="1.8"/>
    <n v="346.7"/>
    <n v="2.1835443037974684"/>
    <n v="0.43649946638207043"/>
    <n v="86.00800000000001"/>
    <s v="A"/>
    <s v="B"/>
    <x v="0"/>
    <n v="2"/>
    <n v="3"/>
    <n v="24"/>
  </r>
  <r>
    <x v="58"/>
    <x v="2"/>
    <n v="8416"/>
    <n v="0.56999999999999995"/>
    <n v="167.4"/>
    <n v="1.5"/>
    <n v="380.5"/>
    <n v="2.6483202287348102"/>
    <n v="0.5769961977186312"/>
    <n v="95.417999999999992"/>
    <s v="A"/>
    <s v="B"/>
    <x v="0"/>
    <n v="2"/>
    <n v="3"/>
    <n v="25"/>
  </r>
  <r>
    <x v="58"/>
    <x v="3"/>
    <n v="8310"/>
    <n v="0.6"/>
    <n v="168.9"/>
    <n v="1.3"/>
    <n v="509.1"/>
    <n v="2.7448533998752338"/>
    <n v="0.53164861612515046"/>
    <n v="101.34"/>
    <s v="A"/>
    <s v="B"/>
    <x v="0"/>
    <n v="2"/>
    <n v="3"/>
    <n v="24"/>
  </r>
  <r>
    <x v="58"/>
    <x v="4"/>
    <n v="8400"/>
    <n v="0.64"/>
    <n v="163.6"/>
    <n v="1.1000000000000001"/>
    <n v="564.6"/>
    <n v="3.1422505307855628"/>
    <n v="0.50654761904761902"/>
    <n v="104.70399999999999"/>
    <s v="A"/>
    <s v="B"/>
    <x v="0"/>
    <n v="2"/>
    <n v="3"/>
    <n v="22"/>
  </r>
  <r>
    <x v="58"/>
    <x v="5"/>
    <n v="10529"/>
    <n v="0.68"/>
    <n v="161.19999999999999"/>
    <n v="1.6"/>
    <n v="546.20000000000005"/>
    <n v="2.0133763837638377"/>
    <n v="0.56130686674897901"/>
    <n v="109.616"/>
    <s v="A"/>
    <s v="B"/>
    <x v="0"/>
    <n v="2"/>
    <n v="3"/>
    <n v="25"/>
  </r>
  <r>
    <x v="58"/>
    <x v="6"/>
    <n v="11064"/>
    <n v="0.68"/>
    <n v="168"/>
    <n v="1.6"/>
    <n v="246.2"/>
    <n v="1.7310167310167308"/>
    <n v="0.51988430947216202"/>
    <n v="114.24"/>
    <s v="A"/>
    <s v="B"/>
    <x v="0"/>
    <n v="2"/>
    <n v="3"/>
    <n v="46"/>
  </r>
  <r>
    <x v="58"/>
    <x v="7"/>
    <n v="10810"/>
    <n v="0.68"/>
    <n v="169.2"/>
    <n v="1.6"/>
    <n v="367.4"/>
    <n v="2.0462287104622869"/>
    <n v="0.54486586493987044"/>
    <n v="115.056"/>
    <s v="A"/>
    <s v="B"/>
    <x v="0"/>
    <n v="2"/>
    <n v="3"/>
    <n v="31"/>
  </r>
  <r>
    <x v="58"/>
    <x v="8"/>
    <n v="10665"/>
    <n v="0.72"/>
    <n v="174.5"/>
    <n v="1.4"/>
    <n v="593.5"/>
    <n v="1.9934006211180124"/>
    <n v="0.4286919831223629"/>
    <n v="125.64"/>
    <s v="A"/>
    <s v="B"/>
    <x v="0"/>
    <n v="2"/>
    <n v="3"/>
    <n v="21"/>
  </r>
  <r>
    <x v="58"/>
    <x v="9"/>
    <n v="11415"/>
    <n v="0.88"/>
    <n v="178.4"/>
    <n v="1.3"/>
    <n v="829.8"/>
    <n v="2.2075295581829497"/>
    <n v="0.36311870346035918"/>
    <n v="156.99200000000002"/>
    <s v="A"/>
    <s v="B"/>
    <x v="0"/>
    <n v="2"/>
    <n v="3"/>
    <n v="18"/>
  </r>
  <r>
    <x v="59"/>
    <x v="0"/>
    <n v="80292"/>
    <n v="0.25"/>
    <n v="2188.9"/>
    <n v="1.1000000000000001"/>
    <n v="6334"/>
    <n v="2.285291214215202"/>
    <n v="0.51945399292582073"/>
    <n v="547.22500000000002"/>
    <s v="A"/>
    <s v="B"/>
    <x v="0"/>
    <n v="1"/>
    <n v="3"/>
    <n v="9"/>
  </r>
  <r>
    <x v="59"/>
    <x v="1"/>
    <n v="81132"/>
    <n v="0.33"/>
    <n v="2031.9"/>
    <n v="1.1000000000000001"/>
    <n v="5852"/>
    <n v="2.9610266159695819"/>
    <n v="0.54074840999852092"/>
    <n v="670.52700000000004"/>
    <s v="A"/>
    <s v="B"/>
    <x v="0"/>
    <n v="1"/>
    <n v="3"/>
    <n v="12"/>
  </r>
  <r>
    <x v="59"/>
    <x v="2"/>
    <n v="81499"/>
    <n v="0.39"/>
    <n v="1936.5"/>
    <n v="0.9"/>
    <n v="6093"/>
    <n v="4.3861386138613856"/>
    <n v="0.57918502067510036"/>
    <n v="755.23500000000001"/>
    <s v="A"/>
    <s v="B"/>
    <x v="0"/>
    <n v="1"/>
    <n v="3"/>
    <n v="13"/>
  </r>
  <r>
    <x v="59"/>
    <x v="3"/>
    <n v="86100"/>
    <n v="0.44"/>
    <n v="1851.8"/>
    <n v="0.7"/>
    <n v="6328"/>
    <n v="6.891891891891893"/>
    <n v="0.60783972125435537"/>
    <n v="814.79200000000003"/>
    <s v="A"/>
    <s v="B"/>
    <x v="0"/>
    <n v="1"/>
    <n v="3"/>
    <n v="13"/>
  </r>
  <r>
    <x v="59"/>
    <x v="4"/>
    <n v="87495"/>
    <n v="0.47"/>
    <n v="1804.2"/>
    <n v="0.4"/>
    <n v="6962"/>
    <n v="9.799643811219946"/>
    <n v="0.61377221555517458"/>
    <n v="847.97399999999993"/>
    <s v="A"/>
    <s v="B"/>
    <x v="0"/>
    <n v="1"/>
    <n v="3"/>
    <n v="13"/>
  </r>
  <r>
    <x v="59"/>
    <x v="5"/>
    <n v="88349"/>
    <n v="0.51"/>
    <n v="1762.9"/>
    <n v="0.5"/>
    <n v="8093"/>
    <n v="9.2993079584775078"/>
    <n v="0.62000701762328947"/>
    <n v="899.07900000000006"/>
    <s v="A"/>
    <s v="B"/>
    <x v="0"/>
    <n v="1"/>
    <n v="3"/>
    <n v="11"/>
  </r>
  <r>
    <x v="59"/>
    <x v="6"/>
    <n v="88313"/>
    <n v="0.55000000000000004"/>
    <n v="1723.2"/>
    <n v="0.5"/>
    <n v="7723"/>
    <n v="7.6094890510948909"/>
    <n v="0.5784199381744477"/>
    <n v="947.76"/>
    <s v="A"/>
    <s v="B"/>
    <x v="0"/>
    <n v="1"/>
    <n v="3"/>
    <n v="13"/>
  </r>
  <r>
    <x v="59"/>
    <x v="7"/>
    <n v="96484"/>
    <n v="0.59"/>
    <n v="1722.4"/>
    <n v="0.7"/>
    <n v="6868"/>
    <n v="6.817838246409675"/>
    <n v="0.46158948633970398"/>
    <n v="1016.216"/>
    <s v="A"/>
    <s v="B"/>
    <x v="0"/>
    <n v="1"/>
    <n v="3"/>
    <n v="15"/>
  </r>
  <r>
    <x v="59"/>
    <x v="8"/>
    <n v="104457"/>
    <n v="0.63"/>
    <n v="1694.5"/>
    <n v="0.7"/>
    <n v="7613"/>
    <n v="5.1003649635036492"/>
    <n v="0.52544109059230115"/>
    <n v="1067.5350000000001"/>
    <s v="A"/>
    <s v="B"/>
    <x v="0"/>
    <n v="1"/>
    <n v="3"/>
    <n v="14"/>
  </r>
  <r>
    <x v="59"/>
    <x v="9"/>
    <n v="109183"/>
    <n v="0.7"/>
    <n v="1645.6"/>
    <n v="0.8"/>
    <n v="8643"/>
    <n v="5.0414823008849563"/>
    <n v="0.50031598325746685"/>
    <n v="1151.92"/>
    <s v="A"/>
    <s v="B"/>
    <x v="0"/>
    <n v="1"/>
    <n v="3"/>
    <n v="14"/>
  </r>
  <r>
    <x v="60"/>
    <x v="0"/>
    <n v="23977"/>
    <n v="0.92"/>
    <n v="261"/>
    <n v="2.4"/>
    <n v="1153"/>
    <n v="1.335788416471376"/>
    <n v="0.45080702339742251"/>
    <n v="240.12"/>
    <s v="A"/>
    <s v="B"/>
    <x v="0"/>
    <n v="3"/>
    <n v="3"/>
    <n v="21"/>
  </r>
  <r>
    <x v="60"/>
    <x v="1"/>
    <n v="28252"/>
    <n v="1"/>
    <n v="300.2"/>
    <n v="2.5"/>
    <n v="434"/>
    <n v="1.2881464824927724"/>
    <n v="0.44545518901316722"/>
    <n v="300.2"/>
    <s v="A"/>
    <s v="B"/>
    <x v="0"/>
    <n v="3"/>
    <n v="3"/>
    <n v="67"/>
  </r>
  <r>
    <x v="60"/>
    <x v="2"/>
    <n v="26754"/>
    <n v="1"/>
    <n v="302.2"/>
    <n v="2.1"/>
    <n v="310"/>
    <n v="1.7279666897987507"/>
    <n v="0.44980189878149063"/>
    <n v="302.2"/>
    <s v="A"/>
    <s v="B"/>
    <x v="0"/>
    <n v="3"/>
    <n v="3"/>
    <n v="97"/>
  </r>
  <r>
    <x v="60"/>
    <x v="3"/>
    <n v="26356"/>
    <n v="1"/>
    <n v="307.2"/>
    <n v="2.2000000000000002"/>
    <n v="308"/>
    <n v="1.6787439613526569"/>
    <n v="0.44953710730004554"/>
    <n v="307.2"/>
    <s v="A"/>
    <s v="B"/>
    <x v="0"/>
    <n v="3"/>
    <n v="3"/>
    <n v="99"/>
  </r>
  <r>
    <x v="60"/>
    <x v="4"/>
    <n v="30268"/>
    <n v="1"/>
    <n v="414.6"/>
    <n v="2"/>
    <n v="551"/>
    <n v="1.9919517102615694"/>
    <n v="0.45285449980177084"/>
    <n v="414.6"/>
    <s v="A"/>
    <s v="B"/>
    <x v="0"/>
    <n v="3"/>
    <n v="3"/>
    <n v="76"/>
  </r>
  <r>
    <x v="60"/>
    <x v="5"/>
    <n v="42109"/>
    <n v="1"/>
    <n v="484.2"/>
    <n v="2.7"/>
    <n v="969"/>
    <n v="1.7357200321802091"/>
    <n v="0.5192714146619487"/>
    <n v="484.2"/>
    <s v="A"/>
    <s v="B"/>
    <x v="0"/>
    <n v="3"/>
    <n v="3"/>
    <n v="46"/>
  </r>
  <r>
    <x v="60"/>
    <x v="6"/>
    <n v="37158"/>
    <n v="1"/>
    <n v="481.6"/>
    <n v="2.6"/>
    <n v="214"/>
    <n v="1.731399157697707"/>
    <n v="0.52844609505355511"/>
    <n v="481.6"/>
    <s v="A"/>
    <s v="B"/>
    <x v="0"/>
    <n v="3"/>
    <n v="3"/>
    <n v="100"/>
  </r>
  <r>
    <x v="60"/>
    <x v="7"/>
    <n v="33792"/>
    <n v="1"/>
    <n v="479.1"/>
    <n v="2.5"/>
    <n v="540"/>
    <n v="2.5178687459389213"/>
    <n v="0.52145478219696972"/>
    <n v="479.1"/>
    <s v="A"/>
    <s v="B"/>
    <x v="0"/>
    <n v="3"/>
    <n v="3"/>
    <n v="89"/>
  </r>
  <r>
    <x v="60"/>
    <x v="8"/>
    <n v="35525"/>
    <n v="1"/>
    <n v="481.5"/>
    <n v="2.7"/>
    <n v="382"/>
    <n v="2.2326125073056695"/>
    <n v="0.57010555946516539"/>
    <n v="481.5"/>
    <s v="A"/>
    <s v="B"/>
    <x v="0"/>
    <n v="3"/>
    <n v="3"/>
    <n v="100"/>
  </r>
  <r>
    <x v="60"/>
    <x v="9"/>
    <n v="34217"/>
    <n v="1"/>
    <n v="487.5"/>
    <n v="2.4"/>
    <n v="634"/>
    <n v="2.4246898995865327"/>
    <n v="0.55539644036589997"/>
    <n v="487.5"/>
    <s v="A"/>
    <s v="B"/>
    <x v="0"/>
    <n v="3"/>
    <n v="3"/>
    <n v="76"/>
  </r>
  <r>
    <x v="61"/>
    <x v="0"/>
    <n v="17504"/>
    <n v="0.02"/>
    <n v="6568"/>
    <n v="0.3"/>
    <n v="3491"/>
    <n v="3.7027027027027026"/>
    <n v="0.11534506398537477"/>
    <n v="131.36000000000001"/>
    <s v="A"/>
    <s v="A"/>
    <x v="0"/>
    <n v="3"/>
    <n v="3"/>
    <n v="3"/>
  </r>
  <r>
    <x v="61"/>
    <x v="1"/>
    <n v="23765"/>
    <n v="0.02"/>
    <n v="6568"/>
    <n v="0.2"/>
    <n v="5157"/>
    <n v="4.6498054474708175"/>
    <n v="0.2352619398274774"/>
    <n v="131.36000000000001"/>
    <s v="A"/>
    <s v="A"/>
    <x v="0"/>
    <n v="3"/>
    <n v="3"/>
    <n v="3"/>
  </r>
  <r>
    <x v="61"/>
    <x v="2"/>
    <n v="28880"/>
    <n v="0.03"/>
    <n v="6512"/>
    <n v="0.1"/>
    <n v="6945"/>
    <n v="6.9594594594594597"/>
    <n v="0.22396121883656508"/>
    <n v="195.36"/>
    <s v="A"/>
    <s v="A"/>
    <x v="0"/>
    <n v="3"/>
    <n v="3"/>
    <n v="3"/>
  </r>
  <r>
    <x v="61"/>
    <x v="3"/>
    <n v="31471"/>
    <n v="0.03"/>
    <n v="6630"/>
    <n v="0.1"/>
    <n v="6178"/>
    <n v="6.784702549575071"/>
    <n v="0.20673000540179848"/>
    <n v="198.9"/>
    <s v="A"/>
    <s v="A"/>
    <x v="0"/>
    <n v="3"/>
    <n v="3"/>
    <n v="4"/>
  </r>
  <r>
    <x v="61"/>
    <x v="4"/>
    <n v="43849"/>
    <n v="0.05"/>
    <n v="6668"/>
    <n v="0.1"/>
    <n v="8044"/>
    <n v="7.1618852459016402"/>
    <n v="0.18367579648338617"/>
    <n v="333.4"/>
    <s v="A"/>
    <s v="A"/>
    <x v="0"/>
    <n v="3"/>
    <n v="3"/>
    <n v="5"/>
  </r>
  <r>
    <x v="61"/>
    <x v="5"/>
    <n v="47945"/>
    <n v="7.0000000000000007E-2"/>
    <n v="6721"/>
    <n v="0.1"/>
    <n v="10669"/>
    <n v="9.513513513513514"/>
    <n v="0.19516112211909481"/>
    <n v="470.47"/>
    <s v="A"/>
    <s v="A"/>
    <x v="0"/>
    <n v="3"/>
    <n v="3"/>
    <n v="4"/>
  </r>
  <r>
    <x v="61"/>
    <x v="6"/>
    <n v="44395"/>
    <n v="0.08"/>
    <n v="6690"/>
    <n v="0.3"/>
    <n v="3631"/>
    <n v="5.3731343283582085"/>
    <n v="0.1716409505574952"/>
    <n v="535.20000000000005"/>
    <s v="A"/>
    <s v="A"/>
    <x v="0"/>
    <n v="3"/>
    <n v="3"/>
    <n v="15"/>
  </r>
  <r>
    <x v="61"/>
    <x v="7"/>
    <n v="44224"/>
    <n v="0.08"/>
    <n v="6570"/>
    <n v="0.3"/>
    <n v="3457"/>
    <n v="4.6111111111111107"/>
    <n v="0.17013386396526772"/>
    <n v="525.6"/>
    <s v="A"/>
    <s v="A"/>
    <x v="0"/>
    <n v="3"/>
    <n v="3"/>
    <n v="15"/>
  </r>
  <r>
    <x v="61"/>
    <x v="8"/>
    <n v="47143"/>
    <n v="0.08"/>
    <n v="6487"/>
    <n v="0.3"/>
    <n v="5641"/>
    <n v="4.2367066895368781"/>
    <n v="0.16577222493265173"/>
    <n v="518.96"/>
    <s v="A"/>
    <s v="A"/>
    <x v="0"/>
    <n v="3"/>
    <n v="3"/>
    <n v="9"/>
  </r>
  <r>
    <x v="61"/>
    <x v="9"/>
    <n v="48143"/>
    <n v="0.16"/>
    <n v="6253"/>
    <n v="0.6"/>
    <n v="7516"/>
    <n v="4.3922204213938416"/>
    <n v="0.18214486010427269"/>
    <n v="1000.48"/>
    <s v="A"/>
    <s v="A"/>
    <x v="0"/>
    <n v="3"/>
    <n v="3"/>
    <n v="14"/>
  </r>
  <r>
    <x v="62"/>
    <x v="0"/>
    <n v="17873"/>
    <n v="0.32"/>
    <n v="2590.6999999999998"/>
    <n v="1.9"/>
    <n v="2403"/>
    <n v="5.2292263610315182"/>
    <n v="0.36339730319476304"/>
    <n v="829.024"/>
    <s v="A"/>
    <s v="A"/>
    <x v="0"/>
    <n v="1"/>
    <n v="1"/>
    <n v="34"/>
  </r>
  <r>
    <x v="62"/>
    <x v="1"/>
    <n v="20010"/>
    <n v="0.37"/>
    <n v="2665"/>
    <n v="1.5"/>
    <n v="2887"/>
    <n v="5.8722358722358718"/>
    <n v="0.32953523238380811"/>
    <n v="986.05"/>
    <s v="A"/>
    <s v="A"/>
    <x v="0"/>
    <n v="1"/>
    <n v="1"/>
    <n v="34"/>
  </r>
  <r>
    <x v="62"/>
    <x v="2"/>
    <n v="21453"/>
    <n v="0.43"/>
    <n v="2690.3"/>
    <n v="1.4"/>
    <n v="3303"/>
    <n v="6.318082788671024"/>
    <n v="0.29874609611709319"/>
    <n v="1156.829"/>
    <s v="A"/>
    <s v="A"/>
    <x v="0"/>
    <n v="1"/>
    <n v="1"/>
    <n v="34"/>
  </r>
  <r>
    <x v="62"/>
    <x v="3"/>
    <n v="26211"/>
    <n v="0.49"/>
    <n v="2688.1"/>
    <n v="1.3"/>
    <n v="3677.6"/>
    <n v="7.5691699604743086"/>
    <n v="0.35981076647209187"/>
    <n v="1317.1689999999999"/>
    <s v="A"/>
    <s v="A"/>
    <x v="0"/>
    <n v="1"/>
    <n v="1"/>
    <n v="35"/>
  </r>
  <r>
    <x v="62"/>
    <x v="4"/>
    <n v="29163"/>
    <n v="0.55000000000000004"/>
    <n v="2779.4"/>
    <n v="1.2"/>
    <n v="4209"/>
    <n v="7.8816466552315614"/>
    <n v="0.33960840791413777"/>
    <n v="1528.67"/>
    <s v="A"/>
    <s v="A"/>
    <x v="0"/>
    <n v="1"/>
    <n v="1"/>
    <n v="35"/>
  </r>
  <r>
    <x v="62"/>
    <x v="5"/>
    <n v="31321"/>
    <n v="0.62"/>
    <n v="2781.9"/>
    <n v="1.4"/>
    <n v="4800"/>
    <n v="6.3683431952662719"/>
    <n v="0.29299830784457714"/>
    <n v="1724.778"/>
    <s v="A"/>
    <s v="A"/>
    <x v="0"/>
    <n v="1"/>
    <n v="1"/>
    <n v="36"/>
  </r>
  <r>
    <x v="62"/>
    <x v="6"/>
    <n v="38488"/>
    <n v="0.7"/>
    <n v="3047.2"/>
    <n v="1.3"/>
    <n v="5885"/>
    <n v="6.3710691823899364"/>
    <n v="0.26660257742673044"/>
    <n v="2133.04"/>
    <s v="A"/>
    <s v="A"/>
    <x v="0"/>
    <n v="1"/>
    <n v="1"/>
    <n v="35"/>
  </r>
  <r>
    <x v="62"/>
    <x v="7"/>
    <n v="40556"/>
    <n v="0.8"/>
    <n v="2968.3"/>
    <n v="1.4"/>
    <n v="6810.8"/>
    <n v="7.0130718954248374"/>
    <n v="0.33215800374790411"/>
    <n v="2374.64"/>
    <s v="A"/>
    <s v="A"/>
    <x v="0"/>
    <n v="1"/>
    <n v="1"/>
    <n v="35"/>
  </r>
  <r>
    <x v="62"/>
    <x v="8"/>
    <n v="48263"/>
    <n v="0.92"/>
    <n v="2968"/>
    <n v="1.8"/>
    <n v="8096.6"/>
    <n v="5.9226519337016574"/>
    <n v="0.33986697884507799"/>
    <n v="2730.56"/>
    <s v="A"/>
    <s v="A"/>
    <x v="0"/>
    <n v="1"/>
    <n v="1"/>
    <n v="34"/>
  </r>
  <r>
    <x v="62"/>
    <x v="9"/>
    <n v="53317"/>
    <n v="1.1000000000000001"/>
    <n v="2971"/>
    <n v="2"/>
    <n v="9298"/>
    <n v="5.30345471521942"/>
    <n v="0.30931972916705741"/>
    <n v="3268.1"/>
    <s v="A"/>
    <s v="A"/>
    <x v="0"/>
    <n v="1"/>
    <n v="1"/>
    <n v="35"/>
  </r>
  <r>
    <x v="63"/>
    <x v="0"/>
    <n v="4321"/>
    <n v="0.39"/>
    <n v="164.5"/>
    <n v="2.9"/>
    <n v="195.8"/>
    <n v="2.00836820083682"/>
    <n v="0.58782689192316595"/>
    <n v="64.155000000000001"/>
    <s v="A"/>
    <s v="B"/>
    <x v="0"/>
    <n v="2"/>
    <n v="2"/>
    <n v="39"/>
  </r>
  <r>
    <x v="63"/>
    <x v="1"/>
    <n v="5123"/>
    <n v="0.41"/>
    <n v="166.1"/>
    <n v="2.4"/>
    <n v="234.7"/>
    <n v="2.2638036809815949"/>
    <n v="0.59711106773374978"/>
    <n v="68.100999999999999"/>
    <s v="A"/>
    <s v="B"/>
    <x v="0"/>
    <n v="2"/>
    <n v="2"/>
    <n v="33"/>
  </r>
  <r>
    <x v="63"/>
    <x v="2"/>
    <n v="6049"/>
    <n v="0.43"/>
    <n v="168.2"/>
    <n v="2.1"/>
    <n v="265.2"/>
    <n v="2.3529411764705883"/>
    <n v="0.62473136055546374"/>
    <n v="72.325999999999993"/>
    <s v="A"/>
    <s v="B"/>
    <x v="0"/>
    <n v="2"/>
    <n v="2"/>
    <n v="31"/>
  </r>
  <r>
    <x v="63"/>
    <x v="3"/>
    <n v="7942"/>
    <n v="0.46"/>
    <n v="169.6"/>
    <n v="1.8"/>
    <n v="302.7"/>
    <n v="2.410546139359699"/>
    <n v="0.6655754218081088"/>
    <n v="78.016000000000005"/>
    <s v="A"/>
    <s v="B"/>
    <x v="0"/>
    <n v="2"/>
    <n v="2"/>
    <n v="31"/>
  </r>
  <r>
    <x v="63"/>
    <x v="4"/>
    <n v="8614"/>
    <n v="0.5"/>
    <n v="170.8"/>
    <n v="1.6"/>
    <n v="387.4"/>
    <n v="2.512"/>
    <n v="0.64429997678198281"/>
    <n v="85.4"/>
    <s v="A"/>
    <s v="B"/>
    <x v="0"/>
    <n v="2"/>
    <n v="2"/>
    <n v="25"/>
  </r>
  <r>
    <x v="63"/>
    <x v="5"/>
    <n v="9428"/>
    <n v="0.56000000000000005"/>
    <n v="172"/>
    <n v="2"/>
    <n v="472.4"/>
    <n v="1.9501054111033029"/>
    <n v="0.61784047518031393"/>
    <n v="96.32"/>
    <s v="A"/>
    <s v="B"/>
    <x v="0"/>
    <n v="2"/>
    <n v="2"/>
    <n v="22"/>
  </r>
  <r>
    <x v="63"/>
    <x v="6"/>
    <n v="9912"/>
    <n v="0.62"/>
    <n v="175"/>
    <n v="1.9"/>
    <n v="478.3"/>
    <n v="2.056845965770171"/>
    <n v="0.60280468119451169"/>
    <n v="108.5"/>
    <s v="A"/>
    <s v="B"/>
    <x v="0"/>
    <n v="2"/>
    <n v="2"/>
    <n v="25"/>
  </r>
  <r>
    <x v="63"/>
    <x v="7"/>
    <n v="11165"/>
    <n v="0.66"/>
    <n v="177.8"/>
    <n v="1.6"/>
    <n v="600.5"/>
    <n v="2.1256544502617802"/>
    <n v="0.59408866995073895"/>
    <n v="117.34800000000001"/>
    <s v="A"/>
    <s v="B"/>
    <x v="0"/>
    <n v="2"/>
    <n v="2"/>
    <n v="21"/>
  </r>
  <r>
    <x v="63"/>
    <x v="8"/>
    <n v="13127"/>
    <n v="0.72"/>
    <n v="180.3"/>
    <n v="1.7"/>
    <n v="682.9"/>
    <n v="2.0355132091814641"/>
    <n v="0.56075264721566243"/>
    <n v="129.816"/>
    <s v="A"/>
    <s v="B"/>
    <x v="0"/>
    <n v="2"/>
    <n v="2"/>
    <n v="20"/>
  </r>
  <r>
    <x v="63"/>
    <x v="9"/>
    <n v="15091"/>
    <n v="0.9"/>
    <n v="191.2"/>
    <n v="1.6"/>
    <n v="817.5"/>
    <n v="2.0859346309217774"/>
    <n v="0.54489430786561521"/>
    <n v="172.08"/>
    <s v="A"/>
    <s v="B"/>
    <x v="0"/>
    <n v="2"/>
    <n v="2"/>
    <n v="21"/>
  </r>
  <r>
    <x v="64"/>
    <x v="0"/>
    <n v="4415"/>
    <n v="0.75"/>
    <n v="433.4"/>
    <n v="2.2000000000000002"/>
    <n v="762.3"/>
    <n v="9.0054495912806534"/>
    <n v="0.44915062287655722"/>
    <n v="325.05"/>
    <s v="A"/>
    <s v="A"/>
    <x v="0"/>
    <n v="2"/>
    <n v="1"/>
    <n v="43"/>
  </r>
  <r>
    <x v="64"/>
    <x v="1"/>
    <n v="5051"/>
    <n v="0.81"/>
    <n v="419.3"/>
    <n v="2.8"/>
    <n v="628.79999999999995"/>
    <n v="11.65032679738562"/>
    <n v="0.57929122945951295"/>
    <n v="339.63300000000004"/>
    <s v="A"/>
    <s v="A"/>
    <x v="0"/>
    <n v="2"/>
    <n v="1"/>
    <n v="55"/>
  </r>
  <r>
    <x v="64"/>
    <x v="2"/>
    <n v="4877"/>
    <n v="0.87"/>
    <n v="414.8"/>
    <n v="2.1"/>
    <n v="704.5"/>
    <n v="17.1875"/>
    <n v="0.63010047160139426"/>
    <n v="360.87600000000003"/>
    <s v="A"/>
    <s v="A"/>
    <x v="0"/>
    <n v="2"/>
    <n v="1"/>
    <n v="51"/>
  </r>
  <r>
    <x v="64"/>
    <x v="3"/>
    <n v="5052"/>
    <n v="0.92"/>
    <n v="405"/>
    <n v="2.4"/>
    <n v="548.9"/>
    <n v="17.886363636363637"/>
    <n v="0.65973871733966749"/>
    <n v="372.6"/>
    <s v="A"/>
    <s v="A"/>
    <x v="0"/>
    <n v="2"/>
    <n v="1"/>
    <n v="68"/>
  </r>
  <r>
    <x v="64"/>
    <x v="4"/>
    <n v="4809"/>
    <n v="0.96"/>
    <n v="405.5"/>
    <n v="2.7"/>
    <n v="606.20000000000005"/>
    <n v="17.985074626865671"/>
    <n v="0.66562694946974421"/>
    <n v="389.28"/>
    <s v="A"/>
    <s v="A"/>
    <x v="0"/>
    <n v="2"/>
    <n v="1"/>
    <n v="64"/>
  </r>
  <r>
    <x v="64"/>
    <x v="5"/>
    <n v="4896"/>
    <n v="1"/>
    <n v="405.6"/>
    <n v="3.9"/>
    <n v="651.9"/>
    <n v="11.945701357466064"/>
    <n v="0.65400326797385622"/>
    <n v="405.6"/>
    <s v="A"/>
    <s v="A"/>
    <x v="0"/>
    <n v="2"/>
    <n v="1"/>
    <n v="62"/>
  </r>
  <r>
    <x v="64"/>
    <x v="6"/>
    <n v="10369"/>
    <n v="1.01"/>
    <n v="406.6"/>
    <n v="3.5"/>
    <n v="532.79999999999995"/>
    <n v="13.621495327102803"/>
    <n v="0.75484617610184201"/>
    <n v="410.66600000000005"/>
    <s v="A"/>
    <s v="A"/>
    <x v="0"/>
    <n v="2"/>
    <n v="1"/>
    <n v="77"/>
  </r>
  <r>
    <x v="64"/>
    <x v="7"/>
    <n v="10219"/>
    <n v="1.01"/>
    <n v="407.9"/>
    <n v="3"/>
    <n v="710.7"/>
    <n v="15.068493150684931"/>
    <n v="0.7372541344554262"/>
    <n v="411.97899999999998"/>
    <s v="A"/>
    <s v="A"/>
    <x v="0"/>
    <n v="2"/>
    <n v="1"/>
    <n v="58"/>
  </r>
  <r>
    <x v="64"/>
    <x v="8"/>
    <n v="10231"/>
    <n v="1.01"/>
    <n v="409.7"/>
    <n v="3"/>
    <n v="787.1"/>
    <n v="9.4318181818181834"/>
    <n v="0.68722510018571015"/>
    <n v="413.79699999999997"/>
    <s v="A"/>
    <s v="A"/>
    <x v="0"/>
    <n v="2"/>
    <n v="1"/>
    <n v="52"/>
  </r>
  <r>
    <x v="64"/>
    <x v="9"/>
    <n v="10790"/>
    <n v="1.01"/>
    <n v="413"/>
    <n v="2.4"/>
    <n v="890.6"/>
    <n v="7.5228519195612433"/>
    <n v="0.62455977757182579"/>
    <n v="417.13"/>
    <s v="A"/>
    <s v="A"/>
    <x v="0"/>
    <n v="2"/>
    <n v="1"/>
    <n v="47"/>
  </r>
  <r>
    <x v="65"/>
    <x v="0"/>
    <n v="3232"/>
    <n v="1.55"/>
    <n v="51.1"/>
    <n v="2.9"/>
    <n v="137"/>
    <n v="1.9491525423728813"/>
    <n v="0.40996287128712872"/>
    <n v="79.204999999999998"/>
    <s v="A"/>
    <s v="A"/>
    <x v="0"/>
    <n v="3"/>
    <n v="2"/>
    <n v="58"/>
  </r>
  <r>
    <x v="65"/>
    <x v="1"/>
    <n v="3124"/>
    <n v="1.64"/>
    <n v="48.3"/>
    <n v="2.6"/>
    <n v="230"/>
    <n v="2.2942423172024018"/>
    <n v="0.39052496798975672"/>
    <n v="79.211999999999989"/>
    <s v="A"/>
    <s v="A"/>
    <x v="0"/>
    <n v="3"/>
    <n v="2"/>
    <n v="36"/>
  </r>
  <r>
    <x v="65"/>
    <x v="2"/>
    <n v="3096"/>
    <n v="1.8"/>
    <n v="47.7"/>
    <n v="2.8"/>
    <n v="194"/>
    <n v="2.1605960264900661"/>
    <n v="0.38210594315245477"/>
    <n v="85.86"/>
    <s v="A"/>
    <s v="A"/>
    <x v="0"/>
    <n v="3"/>
    <n v="2"/>
    <n v="44"/>
  </r>
  <r>
    <x v="65"/>
    <x v="3"/>
    <n v="3341"/>
    <n v="1.8"/>
    <n v="47.2"/>
    <n v="3.3"/>
    <n v="50"/>
    <n v="1.9355980184005661"/>
    <n v="0.43011074528584259"/>
    <n v="84.96"/>
    <s v="A"/>
    <s v="A"/>
    <x v="0"/>
    <n v="3"/>
    <n v="2"/>
    <n v="100"/>
  </r>
  <r>
    <x v="65"/>
    <x v="4"/>
    <n v="5899"/>
    <n v="1.8"/>
    <n v="86.5"/>
    <n v="3.8"/>
    <n v="146"/>
    <n v="2.6231884057971016"/>
    <n v="0.56551957958976096"/>
    <n v="155.69999999999999"/>
    <s v="A"/>
    <s v="A"/>
    <x v="0"/>
    <n v="3"/>
    <n v="2"/>
    <n v="95"/>
  </r>
  <r>
    <x v="65"/>
    <x v="5"/>
    <n v="7666"/>
    <n v="1.8"/>
    <n v="94.5"/>
    <n v="3"/>
    <n v="842"/>
    <n v="1.993182633656261"/>
    <n v="0.46869292981998434"/>
    <n v="170.1"/>
    <s v="A"/>
    <s v="A"/>
    <x v="0"/>
    <n v="3"/>
    <n v="2"/>
    <n v="20"/>
  </r>
  <r>
    <x v="65"/>
    <x v="6"/>
    <n v="10961"/>
    <n v="1.8"/>
    <n v="100.2"/>
    <n v="2.9"/>
    <n v="507"/>
    <n v="1.9085173501577288"/>
    <n v="0.52130280083933944"/>
    <n v="180.36"/>
    <s v="A"/>
    <s v="A"/>
    <x v="0"/>
    <n v="3"/>
    <n v="2"/>
    <n v="34"/>
  </r>
  <r>
    <x v="65"/>
    <x v="7"/>
    <n v="9909"/>
    <n v="1.8"/>
    <n v="100.4"/>
    <n v="3.5"/>
    <n v="-476"/>
    <n v="2.0158730158730158"/>
    <n v="0.54576647492178831"/>
    <n v="180.72"/>
    <s v="A"/>
    <s v="A"/>
    <x v="0"/>
    <n v="3"/>
    <n v="2"/>
    <n v="100"/>
  </r>
  <r>
    <x v="65"/>
    <x v="8"/>
    <n v="10174"/>
    <n v="1.8"/>
    <n v="100.9"/>
    <n v="4.2"/>
    <n v="254"/>
    <n v="1.6526396327467483"/>
    <n v="0.52221348535482603"/>
    <n v="181.62"/>
    <s v="A"/>
    <s v="A"/>
    <x v="0"/>
    <n v="3"/>
    <n v="2"/>
    <n v="71"/>
  </r>
  <r>
    <x v="65"/>
    <x v="9"/>
    <n v="14518"/>
    <n v="1.8"/>
    <n v="151.9"/>
    <n v="3.4"/>
    <n v="404"/>
    <n v="1.572407883461868"/>
    <n v="0.39544014327042293"/>
    <n v="273.42"/>
    <s v="A"/>
    <s v="A"/>
    <x v="0"/>
    <n v="3"/>
    <n v="2"/>
    <n v="51"/>
  </r>
  <r>
    <x v="66"/>
    <x v="0"/>
    <n v="12210"/>
    <n v="1.39"/>
    <n v="48.8"/>
    <n v="5.8"/>
    <n v="91.8"/>
    <n v="1.5230224321133412"/>
    <n v="0.45102375102375103"/>
    <n v="67.831999999999994"/>
    <s v="A"/>
    <s v="B"/>
    <x v="0"/>
    <n v="2"/>
    <n v="1"/>
    <n v="74"/>
  </r>
  <r>
    <x v="66"/>
    <x v="1"/>
    <n v="11850"/>
    <n v="1.42"/>
    <n v="49.9"/>
    <n v="5.3"/>
    <n v="97.2"/>
    <n v="1.582278481012658"/>
    <n v="0.44531645569620254"/>
    <n v="70.85799999999999"/>
    <s v="A"/>
    <s v="B"/>
    <x v="0"/>
    <n v="2"/>
    <n v="1"/>
    <n v="73"/>
  </r>
  <r>
    <x v="66"/>
    <x v="2"/>
    <n v="11901"/>
    <n v="1.46"/>
    <n v="50.8"/>
    <n v="5"/>
    <n v="106.1"/>
    <n v="1.6553169198533264"/>
    <n v="0.4389547096882615"/>
    <n v="74.167999999999992"/>
    <s v="A"/>
    <s v="B"/>
    <x v="0"/>
    <n v="2"/>
    <n v="1"/>
    <n v="70"/>
  </r>
  <r>
    <x v="66"/>
    <x v="3"/>
    <n v="6895"/>
    <n v="1.5"/>
    <n v="130.4"/>
    <n v="4.8"/>
    <n v="-166.9"/>
    <n v="1.3589301121656601"/>
    <n v="0.39477882523567803"/>
    <n v="195.6"/>
    <s v="A"/>
    <s v="B"/>
    <x v="0"/>
    <n v="2"/>
    <n v="1"/>
    <n v="100"/>
  </r>
  <r>
    <x v="66"/>
    <x v="4"/>
    <n v="6731"/>
    <n v="1.78"/>
    <n v="133.9"/>
    <n v="6.5"/>
    <n v="258.60000000000002"/>
    <n v="1.3264299802761339"/>
    <n v="0.45624721438122123"/>
    <n v="238.34200000000001"/>
    <s v="A"/>
    <s v="B"/>
    <x v="0"/>
    <n v="2"/>
    <n v="1"/>
    <n v="100"/>
  </r>
  <r>
    <x v="66"/>
    <x v="5"/>
    <n v="11550"/>
    <n v="1.78"/>
    <n v="136.4"/>
    <n v="5.7"/>
    <n v="300.8"/>
    <n v="1.5447941888619856"/>
    <n v="0.62761904761904763"/>
    <n v="242.792"/>
    <s v="A"/>
    <s v="B"/>
    <x v="0"/>
    <n v="2"/>
    <n v="1"/>
    <n v="86"/>
  </r>
  <r>
    <x v="66"/>
    <x v="6"/>
    <n v="11790"/>
    <n v="1.78"/>
    <n v="139.4"/>
    <n v="5"/>
    <n v="243.7"/>
    <n v="1.7124939700916546"/>
    <n v="0.60076335877862597"/>
    <n v="248.13200000000001"/>
    <s v="A"/>
    <s v="B"/>
    <x v="0"/>
    <n v="2"/>
    <n v="1"/>
    <n v="100"/>
  </r>
  <r>
    <x v="66"/>
    <x v="7"/>
    <n v="12614"/>
    <n v="1.78"/>
    <n v="142.4"/>
    <n v="5.0999999999999996"/>
    <n v="397.4"/>
    <n v="1.5868408321238507"/>
    <n v="0.59013794196924052"/>
    <n v="253.47200000000001"/>
    <s v="A"/>
    <s v="B"/>
    <x v="0"/>
    <n v="2"/>
    <n v="1"/>
    <n v="65"/>
  </r>
  <r>
    <x v="66"/>
    <x v="8"/>
    <n v="14627"/>
    <n v="1.78"/>
    <n v="159.69999999999999"/>
    <n v="5.2"/>
    <n v="424.2"/>
    <n v="1.5061028770706189"/>
    <n v="0.51001572434538867"/>
    <n v="284.26599999999996"/>
    <s v="A"/>
    <s v="B"/>
    <x v="0"/>
    <n v="2"/>
    <n v="1"/>
    <n v="66"/>
  </r>
  <r>
    <x v="66"/>
    <x v="9"/>
    <n v="13364"/>
    <n v="1.79"/>
    <n v="160.80000000000001"/>
    <n v="4.8"/>
    <n v="614.70000000000005"/>
    <n v="1.5565648224607764"/>
    <n v="0.50142173002095181"/>
    <n v="287.83200000000005"/>
    <s v="A"/>
    <s v="B"/>
    <x v="0"/>
    <n v="2"/>
    <n v="1"/>
    <n v="47"/>
  </r>
  <r>
    <x v="67"/>
    <x v="0"/>
    <n v="11439"/>
    <n v="0.9"/>
    <n v="558"/>
    <n v="2.9"/>
    <n v="1104.0999999999999"/>
    <n v="4.977064220183486"/>
    <n v="0.51184544103505547"/>
    <n v="502.2"/>
    <s v="A"/>
    <s v="B"/>
    <x v="0"/>
    <n v="1"/>
    <n v="1"/>
    <n v="32"/>
  </r>
  <r>
    <x v="67"/>
    <x v="1"/>
    <n v="11846"/>
    <n v="0.92"/>
    <n v="563.4"/>
    <n v="2.2999999999999998"/>
    <n v="1403.8"/>
    <n v="5.282663316582914"/>
    <n v="0.45804490967415162"/>
    <n v="518.32799999999997"/>
    <s v="A"/>
    <s v="B"/>
    <x v="0"/>
    <n v="1"/>
    <n v="1"/>
    <n v="33"/>
  </r>
  <r>
    <x v="67"/>
    <x v="2"/>
    <n v="11266"/>
    <n v="0.95"/>
    <n v="556.29999999999995"/>
    <n v="1.9"/>
    <n v="1403.4"/>
    <n v="6.7520215633423177"/>
    <n v="0.48908219421267529"/>
    <n v="528.48500000000001"/>
    <s v="A"/>
    <s v="B"/>
    <x v="0"/>
    <n v="1"/>
    <n v="1"/>
    <n v="38"/>
  </r>
  <r>
    <x v="67"/>
    <x v="3"/>
    <n v="11510"/>
    <n v="0.99"/>
    <n v="538.29999999999995"/>
    <n v="2"/>
    <n v="1353.1"/>
    <n v="6.5997229916897506"/>
    <n v="0.5090356211989574"/>
    <n v="532.91699999999992"/>
    <s v="A"/>
    <s v="B"/>
    <x v="0"/>
    <n v="1"/>
    <n v="1"/>
    <n v="40"/>
  </r>
  <r>
    <x v="67"/>
    <x v="4"/>
    <n v="12816"/>
    <n v="1.03"/>
    <n v="540.6"/>
    <n v="1.8"/>
    <n v="1608.7"/>
    <n v="6.0721868365180462"/>
    <n v="0.45045255930087391"/>
    <n v="556.81799999999998"/>
    <s v="A"/>
    <s v="B"/>
    <x v="0"/>
    <n v="1"/>
    <n v="1"/>
    <n v="34"/>
  </r>
  <r>
    <x v="67"/>
    <x v="5"/>
    <n v="14480"/>
    <n v="1.08"/>
    <n v="533.4"/>
    <n v="1.8"/>
    <n v="1801.7"/>
    <n v="5.3330249768732649"/>
    <n v="0.3158839779005525"/>
    <n v="576.072"/>
    <s v="A"/>
    <s v="B"/>
    <x v="0"/>
    <n v="1"/>
    <n v="1"/>
    <n v="32"/>
  </r>
  <r>
    <x v="67"/>
    <x v="6"/>
    <n v="15008"/>
    <n v="1.1200000000000001"/>
    <n v="519.5"/>
    <n v="1.8"/>
    <n v="1742.2"/>
    <n v="5.7175712971481154"/>
    <n v="0.47507995735607678"/>
    <n v="581.84"/>
    <s v="A"/>
    <s v="B"/>
    <x v="0"/>
    <n v="1"/>
    <n v="1"/>
    <n v="34"/>
  </r>
  <r>
    <x v="67"/>
    <x v="7"/>
    <n v="15586"/>
    <n v="1.2"/>
    <n v="510.8"/>
    <n v="2"/>
    <n v="1748.5"/>
    <n v="5.0678119349005417"/>
    <n v="0.47709482869241626"/>
    <n v="612.96"/>
    <s v="A"/>
    <s v="B"/>
    <x v="0"/>
    <n v="1"/>
    <n v="1"/>
    <n v="35"/>
  </r>
  <r>
    <x v="67"/>
    <x v="8"/>
    <n v="16780"/>
    <n v="1.36"/>
    <n v="501.6"/>
    <n v="2.7"/>
    <n v="1716.7"/>
    <n v="3.7879911045218675"/>
    <n v="0.43027413587604291"/>
    <n v="682.17600000000004"/>
    <s v="A"/>
    <s v="B"/>
    <x v="0"/>
    <n v="1"/>
    <n v="1"/>
    <n v="39"/>
  </r>
  <r>
    <x v="67"/>
    <x v="9"/>
    <n v="17018"/>
    <n v="1.6"/>
    <n v="482.9"/>
    <n v="2.5"/>
    <n v="1800.2"/>
    <n v="4.5593590677348868"/>
    <n v="0.44411799271359736"/>
    <n v="772.64"/>
    <s v="A"/>
    <s v="B"/>
    <x v="0"/>
    <n v="1"/>
    <n v="1"/>
    <n v="43"/>
  </r>
  <r>
    <x v="68"/>
    <x v="0"/>
    <n v="1257"/>
    <n v="0.67"/>
    <n v="42.1"/>
    <n v="3.9"/>
    <n v="52.5"/>
    <n v="1.6633761105626852"/>
    <n v="0.51392203659506763"/>
    <n v="28.207000000000004"/>
    <s v="A"/>
    <s v="B"/>
    <x v="0"/>
    <n v="3"/>
    <n v="1"/>
    <n v="55"/>
  </r>
  <r>
    <x v="68"/>
    <x v="1"/>
    <n v="1630"/>
    <n v="0.7"/>
    <n v="45.4"/>
    <n v="3.1"/>
    <n v="63.8"/>
    <n v="1.9886363636363638"/>
    <n v="0.56625766871165639"/>
    <n v="31.78"/>
    <s v="A"/>
    <s v="B"/>
    <x v="0"/>
    <n v="3"/>
    <n v="1"/>
    <n v="49"/>
  </r>
  <r>
    <x v="68"/>
    <x v="2"/>
    <n v="2306"/>
    <n v="0.73"/>
    <n v="48"/>
    <n v="2.6"/>
    <n v="77.5"/>
    <n v="2.3811410459587958"/>
    <n v="0.58586296617519518"/>
    <n v="35.04"/>
    <s v="A"/>
    <s v="B"/>
    <x v="0"/>
    <n v="3"/>
    <n v="1"/>
    <n v="44"/>
  </r>
  <r>
    <x v="68"/>
    <x v="3"/>
    <n v="9612"/>
    <n v="0.76"/>
    <n v="68.599999999999994"/>
    <n v="2.2999999999999998"/>
    <n v="70.8"/>
    <n v="1.7643742953776775"/>
    <n v="0.61579275905118602"/>
    <n v="52.135999999999996"/>
    <s v="A"/>
    <s v="B"/>
    <x v="0"/>
    <n v="3"/>
    <n v="1"/>
    <n v="73"/>
  </r>
  <r>
    <x v="68"/>
    <x v="4"/>
    <n v="9540"/>
    <n v="0.65"/>
    <n v="112.7"/>
    <n v="3.2"/>
    <n v="77.099999999999994"/>
    <n v="1.2474645030425964"/>
    <n v="0.53647798742138364"/>
    <n v="73.254999999999995"/>
    <s v="A"/>
    <s v="B"/>
    <x v="0"/>
    <n v="3"/>
    <n v="1"/>
    <n v="62"/>
  </r>
  <r>
    <x v="68"/>
    <x v="5"/>
    <n v="8418"/>
    <n v="0.2"/>
    <n v="114.5"/>
    <n v="0.6"/>
    <n v="146.80000000000001"/>
    <n v="2.3821656050955413"/>
    <n v="0.45711570444286054"/>
    <n v="22.9"/>
    <s v="A"/>
    <s v="B"/>
    <x v="0"/>
    <n v="3"/>
    <n v="1"/>
    <n v="16"/>
  </r>
  <r>
    <x v="68"/>
    <x v="6"/>
    <n v="9533"/>
    <n v="0.2"/>
    <n v="123.9"/>
    <n v="0.4"/>
    <n v="238.6"/>
    <n v="2.8207236842105265"/>
    <n v="0.36955837616699883"/>
    <n v="24.78"/>
    <s v="A"/>
    <s v="B"/>
    <x v="0"/>
    <n v="3"/>
    <n v="1"/>
    <n v="10"/>
  </r>
  <r>
    <x v="68"/>
    <x v="7"/>
    <n v="10103"/>
    <n v="0.3"/>
    <n v="121.7"/>
    <n v="0.7"/>
    <n v="343.1"/>
    <n v="2.2609819121447026"/>
    <n v="0.38196575274670891"/>
    <n v="36.51"/>
    <s v="A"/>
    <s v="B"/>
    <x v="0"/>
    <n v="3"/>
    <n v="1"/>
    <n v="11"/>
  </r>
  <r>
    <x v="68"/>
    <x v="8"/>
    <n v="10037"/>
    <n v="1.1000000000000001"/>
    <n v="123.7"/>
    <n v="2.2000000000000002"/>
    <n v="381.7"/>
    <n v="2.3573085846867747"/>
    <n v="0.36714157616817772"/>
    <n v="136.07"/>
    <s v="A"/>
    <s v="B"/>
    <x v="0"/>
    <n v="3"/>
    <n v="1"/>
    <n v="35"/>
  </r>
  <r>
    <x v="68"/>
    <x v="9"/>
    <n v="10117"/>
    <n v="2.25"/>
    <n v="123.5"/>
    <n v="3.6"/>
    <n v="475.8"/>
    <n v="2.8158689090125053"/>
    <n v="0.34288820796678859"/>
    <n v="277.875"/>
    <s v="A"/>
    <s v="B"/>
    <x v="0"/>
    <n v="3"/>
    <n v="1"/>
    <n v="59"/>
  </r>
  <r>
    <x v="69"/>
    <x v="0"/>
    <n v="304"/>
    <n v="0.63"/>
    <n v="26"/>
    <n v="9.9"/>
    <n v="11.3"/>
    <n v="1.3568376068376069"/>
    <n v="0.57828947368421058"/>
    <n v="16.38"/>
    <s v="A"/>
    <s v="B"/>
    <x v="0"/>
    <n v="2"/>
    <n v="1"/>
    <n v="100"/>
  </r>
  <r>
    <x v="69"/>
    <x v="1"/>
    <n v="304"/>
    <n v="0.63"/>
    <n v="26"/>
    <n v="9.6"/>
    <n v="11.9"/>
    <n v="1.4888888888888887"/>
    <n v="0.58914473684210522"/>
    <n v="16.38"/>
    <s v="A"/>
    <s v="B"/>
    <x v="0"/>
    <n v="2"/>
    <n v="1"/>
    <n v="100"/>
  </r>
  <r>
    <x v="69"/>
    <x v="2"/>
    <n v="313"/>
    <n v="0.81"/>
    <n v="26.8"/>
    <n v="5.9"/>
    <n v="17.7"/>
    <n v="2.5045703839122488"/>
    <n v="0.5060702875399361"/>
    <n v="21.708000000000002"/>
    <s v="A"/>
    <s v="B"/>
    <x v="0"/>
    <n v="2"/>
    <n v="1"/>
    <n v="100"/>
  </r>
  <r>
    <x v="69"/>
    <x v="3"/>
    <n v="2152"/>
    <n v="1.19"/>
    <n v="97.6"/>
    <n v="6.8"/>
    <n v="117.2"/>
    <n v="1.2092686459087618"/>
    <n v="0.31110594795539032"/>
    <n v="116.14399999999999"/>
    <s v="A"/>
    <s v="B"/>
    <x v="0"/>
    <n v="2"/>
    <n v="1"/>
    <n v="100"/>
  </r>
  <r>
    <x v="69"/>
    <x v="4"/>
    <n v="3229"/>
    <n v="1.39"/>
    <n v="118.3"/>
    <n v="7.1"/>
    <n v="175.3"/>
    <n v="1.3214525891055817"/>
    <n v="0.40507897181790026"/>
    <n v="164.43699999999998"/>
    <s v="A"/>
    <s v="B"/>
    <x v="0"/>
    <n v="2"/>
    <n v="1"/>
    <n v="100"/>
  </r>
  <r>
    <x v="69"/>
    <x v="5"/>
    <n v="4625"/>
    <n v="1.6"/>
    <n v="135"/>
    <n v="7.5"/>
    <n v="278.3"/>
    <n v="1.5262475696694748"/>
    <n v="0.50897297297297295"/>
    <n v="216"/>
    <s v="A"/>
    <s v="B"/>
    <x v="0"/>
    <n v="2"/>
    <n v="1"/>
    <n v="100"/>
  </r>
  <r>
    <x v="69"/>
    <x v="6"/>
    <n v="6733"/>
    <n v="2.08"/>
    <n v="165.8"/>
    <n v="6.1"/>
    <n v="442.3"/>
    <n v="1.7334401709401712"/>
    <n v="0.47452844200207933"/>
    <n v="344.86400000000003"/>
    <s v="A"/>
    <s v="B"/>
    <x v="0"/>
    <n v="2"/>
    <n v="1"/>
    <n v="100"/>
  </r>
  <r>
    <x v="69"/>
    <x v="7"/>
    <n v="8354"/>
    <n v="2.36"/>
    <n v="180.9"/>
    <n v="7.1"/>
    <n v="608.4"/>
    <n v="1.6991341991341991"/>
    <n v="0.5553028489346421"/>
    <n v="426.92399999999998"/>
    <s v="A"/>
    <s v="B"/>
    <x v="0"/>
    <n v="2"/>
    <n v="1"/>
    <n v="94"/>
  </r>
  <r>
    <x v="69"/>
    <x v="8"/>
    <n v="9139"/>
    <n v="2.58"/>
    <n v="189"/>
    <n v="6.4"/>
    <n v="693.9"/>
    <n v="2.3000551571980146"/>
    <n v="0.57358573148046832"/>
    <n v="487.62"/>
    <s v="A"/>
    <s v="B"/>
    <x v="0"/>
    <n v="2"/>
    <n v="1"/>
    <n v="98"/>
  </r>
  <r>
    <x v="69"/>
    <x v="9"/>
    <n v="10553"/>
    <n v="2.81"/>
    <n v="207"/>
    <n v="6.3"/>
    <n v="831.6"/>
    <n v="2.3689956331877733"/>
    <n v="0.57178053634037718"/>
    <n v="581.66999999999996"/>
    <s v="A"/>
    <s v="B"/>
    <x v="0"/>
    <n v="2"/>
    <n v="1"/>
    <n v="94"/>
  </r>
  <r>
    <x v="70"/>
    <x v="0"/>
    <n v="14413"/>
    <n v="0.66"/>
    <n v="1101.5"/>
    <n v="3.3"/>
    <n v="1306.5999999999999"/>
    <n v="4.4726166328600412"/>
    <n v="0.52452646915978629"/>
    <n v="726.99"/>
    <s v="A"/>
    <s v="B"/>
    <x v="0"/>
    <n v="2"/>
    <n v="1"/>
    <n v="57"/>
  </r>
  <r>
    <x v="70"/>
    <x v="1"/>
    <n v="14307"/>
    <n v="0.69"/>
    <n v="1105.5999999999999"/>
    <n v="2.2000000000000002"/>
    <n v="1457.9"/>
    <n v="5.8786231884057978"/>
    <n v="0.47102816802963582"/>
    <n v="762.86399999999992"/>
    <s v="A"/>
    <s v="B"/>
    <x v="0"/>
    <n v="2"/>
    <n v="1"/>
    <n v="52"/>
  </r>
  <r>
    <x v="70"/>
    <x v="2"/>
    <n v="12577"/>
    <n v="0.74"/>
    <n v="1110.5"/>
    <n v="1.4"/>
    <n v="1729"/>
    <n v="12.679425837320576"/>
    <n v="0.51824759481593385"/>
    <n v="821.77"/>
    <s v="A"/>
    <s v="B"/>
    <x v="0"/>
    <n v="2"/>
    <n v="1"/>
    <n v="47"/>
  </r>
  <r>
    <x v="70"/>
    <x v="3"/>
    <n v="12596"/>
    <n v="0.8"/>
    <n v="1096.4000000000001"/>
    <n v="1.1000000000000001"/>
    <n v="2174.8000000000002"/>
    <n v="18.440594059405939"/>
    <n v="0.53929818990155609"/>
    <n v="877.12"/>
    <s v="A"/>
    <s v="B"/>
    <x v="0"/>
    <n v="2"/>
    <n v="1"/>
    <n v="40"/>
  </r>
  <r>
    <x v="70"/>
    <x v="4"/>
    <n v="12825"/>
    <n v="0.92"/>
    <n v="1090.2"/>
    <n v="1.2"/>
    <n v="2524.6"/>
    <n v="17.217391304347828"/>
    <n v="0.52608187134502926"/>
    <n v="1002.984"/>
    <s v="A"/>
    <s v="B"/>
    <x v="0"/>
    <n v="2"/>
    <n v="1"/>
    <n v="40"/>
  </r>
  <r>
    <x v="70"/>
    <x v="5"/>
    <n v="14691"/>
    <n v="1.04"/>
    <n v="1125.5999999999999"/>
    <n v="1.3"/>
    <n v="2904.1"/>
    <n v="15.176908752327746"/>
    <n v="0.51698318698522905"/>
    <n v="1170.624"/>
    <s v="A"/>
    <s v="B"/>
    <x v="0"/>
    <n v="2"/>
    <n v="1"/>
    <n v="39"/>
  </r>
  <r>
    <x v="70"/>
    <x v="6"/>
    <n v="16434"/>
    <n v="1.1200000000000001"/>
    <n v="1123.3"/>
    <n v="1.4"/>
    <n v="3009.1"/>
    <n v="13.05379746835443"/>
    <n v="0.5071802360958988"/>
    <n v="1258.096"/>
    <s v="A"/>
    <s v="B"/>
    <x v="0"/>
    <n v="2"/>
    <n v="1"/>
    <n v="40"/>
  </r>
  <r>
    <x v="70"/>
    <x v="7"/>
    <n v="19042"/>
    <n v="1.24"/>
    <n v="1122.4000000000001"/>
    <n v="1.9"/>
    <n v="2707.9"/>
    <n v="8.4735413839891454"/>
    <n v="0.51055561390610227"/>
    <n v="1391.7760000000001"/>
    <s v="A"/>
    <s v="B"/>
    <x v="0"/>
    <n v="2"/>
    <n v="1"/>
    <n v="49"/>
  </r>
  <r>
    <x v="70"/>
    <x v="8"/>
    <n v="21678"/>
    <n v="1.34"/>
    <n v="1123.7"/>
    <n v="2.1"/>
    <n v="2791"/>
    <n v="7.2899884925201386"/>
    <n v="0.47232216994187654"/>
    <n v="1505.758"/>
    <s v="A"/>
    <s v="B"/>
    <x v="0"/>
    <n v="2"/>
    <n v="1"/>
    <n v="52"/>
  </r>
  <r>
    <x v="70"/>
    <x v="9"/>
    <n v="24867"/>
    <n v="1.42"/>
    <n v="1131.9000000000001"/>
    <n v="2.2000000000000002"/>
    <n v="3070.8"/>
    <n v="6.590673575129534"/>
    <n v="0.48602565649254031"/>
    <n v="1607.298"/>
    <s v="A"/>
    <s v="B"/>
    <x v="0"/>
    <n v="2"/>
    <n v="1"/>
    <n v="50"/>
  </r>
  <r>
    <x v="71"/>
    <x v="0"/>
    <n v="17648"/>
    <n v="0.67"/>
    <n v="397.2"/>
    <n v="2.2000000000000002"/>
    <n v="1118"/>
    <n v="2.3684210526315788"/>
    <n v="0.47036491387126023"/>
    <n v="266.12400000000002"/>
    <s v="A"/>
    <s v="B"/>
    <x v="0"/>
    <n v="2"/>
    <n v="1"/>
    <n v="28"/>
  </r>
  <r>
    <x v="71"/>
    <x v="1"/>
    <n v="29257"/>
    <n v="0.8"/>
    <n v="385.5"/>
    <n v="1.9"/>
    <n v="1205"/>
    <n v="2.7913100724160631"/>
    <n v="0.64572580920805278"/>
    <n v="308.39999999999998"/>
    <s v="A"/>
    <s v="B"/>
    <x v="0"/>
    <n v="2"/>
    <n v="1"/>
    <n v="30"/>
  </r>
  <r>
    <x v="71"/>
    <x v="2"/>
    <n v="28361"/>
    <n v="0.8"/>
    <n v="388.8"/>
    <n v="1.7"/>
    <n v="1300"/>
    <n v="3.5987978963185578"/>
    <n v="0.65995557279362504"/>
    <n v="311.04000000000002"/>
    <s v="A"/>
    <s v="B"/>
    <x v="0"/>
    <n v="2"/>
    <n v="1"/>
    <n v="27"/>
  </r>
  <r>
    <x v="71"/>
    <x v="3"/>
    <n v="28744"/>
    <n v="0.82"/>
    <n v="393.3"/>
    <n v="1.6"/>
    <n v="1184"/>
    <n v="3.2019230769230771"/>
    <n v="0.66880044531032568"/>
    <n v="322.50599999999997"/>
    <s v="A"/>
    <s v="B"/>
    <x v="0"/>
    <n v="2"/>
    <n v="1"/>
    <n v="26"/>
  </r>
  <r>
    <x v="71"/>
    <x v="4"/>
    <n v="30012"/>
    <n v="0.88"/>
    <n v="397.8"/>
    <n v="2.6"/>
    <n v="575"/>
    <n v="1.9512195121951219"/>
    <n v="0.67436358789817408"/>
    <n v="350.06400000000002"/>
    <s v="A"/>
    <s v="B"/>
    <x v="0"/>
    <n v="2"/>
    <n v="1"/>
    <n v="60"/>
  </r>
  <r>
    <x v="71"/>
    <x v="5"/>
    <n v="30349"/>
    <n v="0.44"/>
    <n v="431.7"/>
    <n v="1.7"/>
    <n v="432"/>
    <n v="1.6305003013863775"/>
    <n v="0.63395828528122833"/>
    <n v="189.94800000000001"/>
    <s v="A"/>
    <s v="B"/>
    <x v="0"/>
    <n v="2"/>
    <n v="1"/>
    <n v="42"/>
  </r>
  <r>
    <x v="71"/>
    <x v="6"/>
    <n v="27654"/>
    <n v="0.44"/>
    <n v="441"/>
    <n v="1.1000000000000001"/>
    <n v="694"/>
    <n v="2.8747433264887063"/>
    <n v="0.6187531640992262"/>
    <n v="194.04"/>
    <s v="A"/>
    <s v="B"/>
    <x v="0"/>
    <n v="2"/>
    <n v="1"/>
    <n v="28"/>
  </r>
  <r>
    <x v="71"/>
    <x v="7"/>
    <n v="25758"/>
    <n v="0.44"/>
    <n v="455"/>
    <n v="0.7"/>
    <n v="1053"/>
    <n v="4.5500387897595029"/>
    <n v="0.62264150943396224"/>
    <n v="200.2"/>
    <s v="A"/>
    <s v="B"/>
    <x v="0"/>
    <n v="2"/>
    <n v="1"/>
    <n v="19"/>
  </r>
  <r>
    <x v="71"/>
    <x v="8"/>
    <n v="26175"/>
    <n v="0.57999999999999996"/>
    <n v="446"/>
    <n v="1.2"/>
    <n v="1053"/>
    <n v="3.2838283828382839"/>
    <n v="0.57172874880611269"/>
    <n v="258.68"/>
    <s v="A"/>
    <s v="B"/>
    <x v="0"/>
    <n v="2"/>
    <n v="1"/>
    <n v="25"/>
  </r>
  <r>
    <x v="71"/>
    <x v="9"/>
    <n v="25554"/>
    <n v="0.91"/>
    <n v="438"/>
    <n v="1.8"/>
    <n v="1266"/>
    <n v="3.2719900187149094"/>
    <n v="0.53494560538467595"/>
    <n v="398.58"/>
    <s v="A"/>
    <s v="B"/>
    <x v="0"/>
    <n v="2"/>
    <n v="1"/>
    <n v="32"/>
  </r>
  <r>
    <x v="72"/>
    <x v="0"/>
    <n v="3556"/>
    <n v="0.05"/>
    <n v="643.70000000000005"/>
    <n v="0.6"/>
    <n v="226"/>
    <n v="3.1517509727626458"/>
    <n v="0.51068616422947133"/>
    <n v="32.185000000000002"/>
    <s v="A"/>
    <s v="B"/>
    <x v="0"/>
    <n v="3"/>
    <n v="3"/>
    <n v="13"/>
  </r>
  <r>
    <x v="72"/>
    <x v="1"/>
    <n v="4435"/>
    <n v="0.05"/>
    <n v="692.4"/>
    <n v="0.6"/>
    <n v="292.2"/>
    <n v="2.828125"/>
    <n v="0.47711386696730551"/>
    <n v="34.619999999999997"/>
    <s v="A"/>
    <s v="B"/>
    <x v="0"/>
    <n v="3"/>
    <n v="3"/>
    <n v="12"/>
  </r>
  <r>
    <x v="72"/>
    <x v="2"/>
    <n v="5219"/>
    <n v="0.06"/>
    <n v="701.3"/>
    <n v="0.6"/>
    <n v="357.5"/>
    <n v="2.7223719676549871"/>
    <n v="0.47806093121287602"/>
    <n v="42.077999999999996"/>
    <s v="A"/>
    <s v="B"/>
    <x v="0"/>
    <n v="3"/>
    <n v="3"/>
    <n v="8"/>
  </r>
  <r>
    <x v="72"/>
    <x v="3"/>
    <n v="6345"/>
    <n v="0.06"/>
    <n v="705.3"/>
    <n v="0.3"/>
    <n v="482.4"/>
    <n v="4.1460674157303377"/>
    <n v="0.48037825059101658"/>
    <n v="42.317999999999998"/>
    <s v="A"/>
    <s v="B"/>
    <x v="0"/>
    <n v="3"/>
    <n v="3"/>
    <n v="11"/>
  </r>
  <r>
    <x v="72"/>
    <x v="4"/>
    <n v="9012"/>
    <n v="0.06"/>
    <n v="764.7"/>
    <n v="0.2"/>
    <n v="690"/>
    <n v="4.4543973941368087"/>
    <n v="0.45639147802929425"/>
    <n v="45.881999999999998"/>
    <s v="A"/>
    <s v="B"/>
    <x v="0"/>
    <n v="3"/>
    <n v="3"/>
    <n v="7"/>
  </r>
  <r>
    <x v="72"/>
    <x v="5"/>
    <n v="11376"/>
    <n v="7.0000000000000007E-2"/>
    <n v="766.5"/>
    <n v="0.3"/>
    <n v="809.9"/>
    <n v="3.5355648535564854"/>
    <n v="0.49463783403656819"/>
    <n v="53.655000000000001"/>
    <s v="A"/>
    <s v="B"/>
    <x v="0"/>
    <n v="3"/>
    <n v="3"/>
    <n v="7"/>
  </r>
  <r>
    <x v="72"/>
    <x v="6"/>
    <n v="13736"/>
    <n v="0.08"/>
    <n v="775.7"/>
    <n v="0.2"/>
    <n v="1023.3"/>
    <n v="4.1162790697674421"/>
    <n v="0.49148223645894001"/>
    <n v="62.056000000000004"/>
    <s v="A"/>
    <s v="B"/>
    <x v="0"/>
    <n v="3"/>
    <n v="3"/>
    <n v="6"/>
  </r>
  <r>
    <x v="72"/>
    <x v="7"/>
    <n v="16109"/>
    <n v="0.09"/>
    <n v="782"/>
    <n v="0.2"/>
    <n v="1417"/>
    <n v="3.8841807909604524"/>
    <n v="0.45403190762927553"/>
    <n v="70.38"/>
    <s v="A"/>
    <s v="B"/>
    <x v="0"/>
    <n v="3"/>
    <n v="3"/>
    <n v="4"/>
  </r>
  <r>
    <x v="72"/>
    <x v="8"/>
    <n v="19042"/>
    <n v="0.11"/>
    <n v="788"/>
    <n v="0.2"/>
    <n v="1862"/>
    <n v="3.5856269113149848"/>
    <n v="0.42253964919651299"/>
    <n v="86.68"/>
    <s v="A"/>
    <s v="B"/>
    <x v="0"/>
    <n v="3"/>
    <n v="3"/>
    <n v="5"/>
  </r>
  <r>
    <x v="72"/>
    <x v="9"/>
    <n v="21209"/>
    <n v="0.15"/>
    <n v="774.4"/>
    <n v="0.3"/>
    <n v="2176"/>
    <n v="3.5704697986577183"/>
    <n v="0.41392804941298506"/>
    <n v="116.16"/>
    <s v="A"/>
    <s v="B"/>
    <x v="0"/>
    <n v="3"/>
    <n v="3"/>
    <n v="5"/>
  </r>
  <r>
    <x v="73"/>
    <x v="0"/>
    <n v="2606"/>
    <n v="0.9"/>
    <n v="80"/>
    <n v="3.6"/>
    <n v="389"/>
    <n v="5.5473684210526315"/>
    <n v="0.59746738296239443"/>
    <n v="72"/>
    <s v="B"/>
    <s v="A"/>
    <x v="0"/>
    <n v="3"/>
    <n v="3"/>
    <n v="19"/>
  </r>
  <r>
    <x v="73"/>
    <x v="1"/>
    <n v="3276"/>
    <n v="0.9"/>
    <n v="80"/>
    <n v="3.6"/>
    <n v="87.6"/>
    <n v="4.8886827458256032"/>
    <n v="0.5998168498168498"/>
    <n v="72"/>
    <s v="B"/>
    <s v="A"/>
    <x v="0"/>
    <n v="3"/>
    <n v="3"/>
    <n v="82"/>
  </r>
  <r>
    <x v="73"/>
    <x v="2"/>
    <n v="1559"/>
    <n v="0.9"/>
    <n v="79"/>
    <n v="3.7"/>
    <n v="311.10000000000002"/>
    <n v="2.9209183673469385"/>
    <n v="4.188582424631174"/>
    <n v="71.099999999999994"/>
    <s v="B"/>
    <s v="A"/>
    <x v="0"/>
    <n v="3"/>
    <n v="3"/>
    <n v="23"/>
  </r>
  <r>
    <x v="73"/>
    <x v="3"/>
    <n v="9225"/>
    <n v="0.9"/>
    <n v="77"/>
    <n v="3.5"/>
    <n v="100.8"/>
    <n v="3.563758389261745"/>
    <n v="0.8377235772357724"/>
    <n v="69.3"/>
    <s v="B"/>
    <s v="A"/>
    <x v="0"/>
    <n v="3"/>
    <n v="3"/>
    <n v="69"/>
  </r>
  <r>
    <x v="73"/>
    <x v="4"/>
    <n v="9498"/>
    <n v="0.9"/>
    <n v="117.6"/>
    <n v="5.7"/>
    <n v="-26"/>
    <n v="1.9719953325554256"/>
    <n v="0.74405137923773423"/>
    <n v="105.84"/>
    <s v="B"/>
    <s v="A"/>
    <x v="0"/>
    <n v="3"/>
    <n v="3"/>
    <n v="100"/>
  </r>
  <r>
    <x v="73"/>
    <x v="5"/>
    <n v="7047"/>
    <n v="0.9"/>
    <n v="117.6"/>
    <n v="6.4"/>
    <n v="98"/>
    <n v="1.4322381930184804"/>
    <n v="0.64963814389101748"/>
    <n v="105.84"/>
    <s v="B"/>
    <s v="A"/>
    <x v="0"/>
    <n v="3"/>
    <n v="3"/>
    <n v="100"/>
  </r>
  <r>
    <x v="73"/>
    <x v="6"/>
    <n v="6703"/>
    <n v="0.9"/>
    <n v="117.6"/>
    <n v="6.1"/>
    <n v="-92"/>
    <n v="2.1585557299843012"/>
    <n v="0.6571684320453528"/>
    <n v="105.84"/>
    <s v="B"/>
    <s v="A"/>
    <x v="0"/>
    <n v="3"/>
    <n v="3"/>
    <n v="100"/>
  </r>
  <r>
    <x v="73"/>
    <x v="7"/>
    <n v="7448"/>
    <n v="0.9"/>
    <n v="160.4"/>
    <n v="6.3"/>
    <n v="-133"/>
    <n v="1.8979591836734697"/>
    <n v="0.61090225563909772"/>
    <n v="144.36000000000001"/>
    <s v="B"/>
    <s v="A"/>
    <x v="0"/>
    <n v="3"/>
    <n v="3"/>
    <n v="100"/>
  </r>
  <r>
    <x v="73"/>
    <x v="8"/>
    <n v="7633"/>
    <n v="0.9"/>
    <n v="176.8"/>
    <n v="6.4"/>
    <n v="-302"/>
    <n v="2.1483180428134556"/>
    <n v="0.63539892571728018"/>
    <n v="159.12"/>
    <s v="B"/>
    <s v="A"/>
    <x v="0"/>
    <n v="3"/>
    <n v="3"/>
    <n v="100"/>
  </r>
  <r>
    <x v="73"/>
    <x v="9"/>
    <n v="15928"/>
    <n v="0.9"/>
    <n v="243.7"/>
    <n v="4.5999999999999996"/>
    <n v="118"/>
    <n v="2.0145852324521423"/>
    <n v="0.61840783525866394"/>
    <n v="219.33"/>
    <s v="B"/>
    <s v="A"/>
    <x v="0"/>
    <n v="3"/>
    <n v="3"/>
    <n v="100"/>
  </r>
  <r>
    <x v="74"/>
    <x v="0"/>
    <n v="10109"/>
    <n v="0.68"/>
    <n v="287.39999999999998"/>
    <n v="3.7"/>
    <n v="224.1"/>
    <n v="1.8668668668668666"/>
    <n v="0.53338609160154316"/>
    <n v="195.43199999999999"/>
    <s v="A"/>
    <s v="B"/>
    <x v="0"/>
    <n v="2"/>
    <n v="1"/>
    <n v="89"/>
  </r>
  <r>
    <x v="74"/>
    <x v="1"/>
    <n v="10151"/>
    <n v="0.7"/>
    <n v="287.5"/>
    <n v="3.3"/>
    <n v="520"/>
    <n v="1.8416523235800344"/>
    <n v="0.47128361737759827"/>
    <n v="201.25"/>
    <s v="A"/>
    <s v="B"/>
    <x v="0"/>
    <n v="2"/>
    <n v="1"/>
    <n v="39"/>
  </r>
  <r>
    <x v="74"/>
    <x v="2"/>
    <n v="10565"/>
    <n v="0.76"/>
    <n v="288.8"/>
    <n v="2.5"/>
    <n v="633.5"/>
    <n v="2.5019952114924187"/>
    <n v="0.44846190250828205"/>
    <n v="219.488"/>
    <s v="A"/>
    <s v="B"/>
    <x v="0"/>
    <n v="2"/>
    <n v="1"/>
    <n v="35"/>
  </r>
  <r>
    <x v="74"/>
    <x v="3"/>
    <n v="14544"/>
    <n v="0.84"/>
    <n v="308.5"/>
    <n v="2.5"/>
    <n v="321"/>
    <n v="2.3426323319027182"/>
    <n v="0.42973047304730472"/>
    <n v="259.14"/>
    <s v="A"/>
    <s v="B"/>
    <x v="0"/>
    <n v="2"/>
    <n v="1"/>
    <n v="77"/>
  </r>
  <r>
    <x v="74"/>
    <x v="4"/>
    <n v="15705"/>
    <n v="0.84"/>
    <n v="311.8"/>
    <n v="3"/>
    <n v="434"/>
    <n v="1.7381416504223521"/>
    <n v="0.42362304998408151"/>
    <n v="261.91199999999998"/>
    <s v="A"/>
    <s v="B"/>
    <x v="0"/>
    <n v="2"/>
    <n v="1"/>
    <n v="59"/>
  </r>
  <r>
    <x v="74"/>
    <x v="5"/>
    <n v="15232"/>
    <n v="0.88"/>
    <n v="308.3"/>
    <n v="3.4"/>
    <n v="1308"/>
    <n v="1.6253180661577606"/>
    <n v="0.53886554621848737"/>
    <n v="271.30400000000003"/>
    <s v="A"/>
    <s v="B"/>
    <x v="0"/>
    <n v="2"/>
    <n v="1"/>
    <n v="21"/>
  </r>
  <r>
    <x v="74"/>
    <x v="6"/>
    <n v="16129"/>
    <n v="0.92"/>
    <n v="309.39999999999998"/>
    <n v="3.2"/>
    <n v="1318"/>
    <n v="1.8378209142141515"/>
    <n v="0.42780085560171122"/>
    <n v="284.64799999999997"/>
    <s v="A"/>
    <s v="B"/>
    <x v="0"/>
    <n v="2"/>
    <n v="1"/>
    <n v="26"/>
  </r>
  <r>
    <x v="74"/>
    <x v="7"/>
    <n v="17812"/>
    <n v="0.92"/>
    <n v="309.89999999999998"/>
    <n v="3.6"/>
    <n v="563"/>
    <n v="1.4969512195121952"/>
    <n v="0.4530092072759937"/>
    <n v="285.108"/>
    <s v="A"/>
    <s v="B"/>
    <x v="0"/>
    <n v="2"/>
    <n v="1"/>
    <n v="51"/>
  </r>
  <r>
    <x v="74"/>
    <x v="8"/>
    <n v="19482"/>
    <n v="0.96"/>
    <n v="310.39999999999998"/>
    <n v="37"/>
    <n v="1012"/>
    <n v="1.3643331630045989"/>
    <n v="0.4256236526024022"/>
    <n v="297.98399999999998"/>
    <s v="A"/>
    <s v="B"/>
    <x v="0"/>
    <n v="2"/>
    <n v="1"/>
    <n v="29"/>
  </r>
  <r>
    <x v="74"/>
    <x v="9"/>
    <n v="23423"/>
    <n v="1.03"/>
    <n v="346.7"/>
    <n v="2.9"/>
    <n v="1314"/>
    <n v="1.5576923076923079"/>
    <n v="0.39747256969645223"/>
    <n v="357.101"/>
    <s v="A"/>
    <s v="B"/>
    <x v="0"/>
    <n v="2"/>
    <n v="1"/>
    <n v="26"/>
  </r>
  <r>
    <x v="75"/>
    <x v="0"/>
    <n v="3779"/>
    <n v="0.37"/>
    <n v="320.8"/>
    <n v="2.7"/>
    <n v="248"/>
    <n v="2.6259689922480622"/>
    <n v="0.53532680603334215"/>
    <n v="118.696"/>
    <s v="A"/>
    <s v="B"/>
    <x v="0"/>
    <n v="3"/>
    <n v="2"/>
    <n v="47"/>
  </r>
  <r>
    <x v="75"/>
    <x v="1"/>
    <n v="3702"/>
    <n v="0.39"/>
    <n v="321.7"/>
    <n v="2.6"/>
    <n v="292"/>
    <n v="2.7709790209790208"/>
    <n v="0.4737979470556456"/>
    <n v="125.46299999999999"/>
    <s v="A"/>
    <s v="B"/>
    <x v="0"/>
    <n v="3"/>
    <n v="2"/>
    <n v="42"/>
  </r>
  <r>
    <x v="75"/>
    <x v="2"/>
    <n v="4334"/>
    <n v="0.41"/>
    <n v="331.1"/>
    <n v="2"/>
    <n v="382.4"/>
    <n v="3.2540861812778599"/>
    <n v="0.44808491001384404"/>
    <n v="135.751"/>
    <s v="A"/>
    <s v="B"/>
    <x v="0"/>
    <n v="3"/>
    <n v="2"/>
    <n v="34"/>
  </r>
  <r>
    <x v="75"/>
    <x v="3"/>
    <n v="5167"/>
    <n v="0.44"/>
    <n v="339.3"/>
    <n v="1.6"/>
    <n v="476"/>
    <n v="3.3457711442786073"/>
    <n v="0.43313334623572675"/>
    <n v="149.292"/>
    <s v="A"/>
    <s v="B"/>
    <x v="0"/>
    <n v="3"/>
    <n v="2"/>
    <n v="31"/>
  </r>
  <r>
    <x v="75"/>
    <x v="4"/>
    <n v="6635"/>
    <n v="0.46"/>
    <n v="443.5"/>
    <n v="1.6"/>
    <n v="696.1"/>
    <n v="3.9745403111739748"/>
    <n v="0.49389600602863604"/>
    <n v="204.01"/>
    <s v="A"/>
    <s v="B"/>
    <x v="0"/>
    <n v="3"/>
    <n v="2"/>
    <n v="24"/>
  </r>
  <r>
    <x v="75"/>
    <x v="5"/>
    <n v="7744"/>
    <n v="0.5"/>
    <n v="444.8"/>
    <n v="2.5"/>
    <n v="682.2"/>
    <n v="2.6948051948051948"/>
    <n v="0.52892561983471076"/>
    <n v="222.4"/>
    <s v="A"/>
    <s v="B"/>
    <x v="0"/>
    <n v="3"/>
    <n v="2"/>
    <n v="32"/>
  </r>
  <r>
    <x v="75"/>
    <x v="6"/>
    <n v="9183"/>
    <n v="0.53"/>
    <n v="459.1"/>
    <n v="2.2999999999999998"/>
    <n v="543"/>
    <n v="2.491638795986622"/>
    <n v="0.52978329521942724"/>
    <n v="243.32300000000004"/>
    <s v="A"/>
    <s v="B"/>
    <x v="0"/>
    <n v="3"/>
    <n v="2"/>
    <n v="45"/>
  </r>
  <r>
    <x v="75"/>
    <x v="7"/>
    <n v="12050"/>
    <n v="0.55000000000000004"/>
    <n v="488.9"/>
    <n v="2.2999999999999998"/>
    <n v="781"/>
    <n v="2.1560480147737766"/>
    <n v="0.51850622406639002"/>
    <n v="268.89499999999998"/>
    <s v="A"/>
    <s v="B"/>
    <x v="0"/>
    <n v="3"/>
    <n v="2"/>
    <n v="34"/>
  </r>
  <r>
    <x v="75"/>
    <x v="8"/>
    <n v="12149"/>
    <n v="0.6"/>
    <n v="458.4"/>
    <n v="2.6"/>
    <n v="859"/>
    <n v="1.8907563025210083"/>
    <n v="0.48950530907893652"/>
    <n v="275.04000000000002"/>
    <s v="A"/>
    <s v="B"/>
    <x v="0"/>
    <n v="3"/>
    <n v="2"/>
    <n v="33"/>
  </r>
  <r>
    <x v="75"/>
    <x v="9"/>
    <n v="12541"/>
    <n v="0.68"/>
    <n v="446.7"/>
    <n v="2.2000000000000002"/>
    <n v="1072"/>
    <n v="2.5906095551894563"/>
    <n v="0.50506339207399731"/>
    <n v="303.75600000000003"/>
    <s v="A"/>
    <s v="B"/>
    <x v="0"/>
    <n v="3"/>
    <n v="2"/>
    <n v="28"/>
  </r>
  <r>
    <x v="76"/>
    <x v="0"/>
    <n v="10122"/>
    <n v="0.73"/>
    <n v="373.3"/>
    <n v="2.7"/>
    <n v="700"/>
    <n v="2.297535211267606"/>
    <n v="0.1911677534084173"/>
    <n v="272.50900000000001"/>
    <s v="A"/>
    <s v="A"/>
    <x v="0"/>
    <n v="3"/>
    <n v="3"/>
    <n v="42"/>
  </r>
  <r>
    <x v="76"/>
    <x v="1"/>
    <n v="10059"/>
    <n v="0.77"/>
    <n v="355.4"/>
    <n v="2.5"/>
    <n v="749"/>
    <n v="3.2958199356913185"/>
    <n v="0.57381449448255295"/>
    <n v="273.65800000000002"/>
    <s v="A"/>
    <s v="A"/>
    <x v="0"/>
    <n v="3"/>
    <n v="3"/>
    <n v="41"/>
  </r>
  <r>
    <x v="76"/>
    <x v="2"/>
    <n v="9930"/>
    <n v="0.8"/>
    <n v="346.5"/>
    <n v="2.4"/>
    <n v="779"/>
    <n v="3.3366434955312809"/>
    <n v="0.54159113796576031"/>
    <n v="277.2"/>
    <s v="A"/>
    <s v="A"/>
    <x v="0"/>
    <n v="3"/>
    <n v="3"/>
    <n v="38"/>
  </r>
  <r>
    <x v="76"/>
    <x v="3"/>
    <n v="10533"/>
    <n v="0.85"/>
    <n v="334.7"/>
    <n v="2.1"/>
    <n v="849"/>
    <n v="3.8151658767772507"/>
    <n v="0.55862527295167563"/>
    <n v="284.495"/>
    <s v="A"/>
    <s v="A"/>
    <x v="0"/>
    <n v="3"/>
    <n v="3"/>
    <n v="36"/>
  </r>
  <r>
    <x v="76"/>
    <x v="4"/>
    <n v="10935"/>
    <n v="0.9"/>
    <n v="325.5"/>
    <n v="2.4"/>
    <n v="927"/>
    <n v="3.2017167381974247"/>
    <n v="0.76726108824874262"/>
    <n v="292.95"/>
    <s v="A"/>
    <s v="A"/>
    <x v="0"/>
    <n v="3"/>
    <n v="3"/>
    <n v="34"/>
  </r>
  <r>
    <x v="76"/>
    <x v="5"/>
    <n v="11574"/>
    <n v="0.93"/>
    <n v="298.2"/>
    <n v="3.4"/>
    <n v="858"/>
    <n v="2.1960297766749379"/>
    <n v="0.58303093139796092"/>
    <n v="277.32600000000002"/>
    <s v="A"/>
    <s v="A"/>
    <x v="0"/>
    <n v="3"/>
    <n v="3"/>
    <n v="35"/>
  </r>
  <r>
    <x v="76"/>
    <x v="6"/>
    <n v="11920"/>
    <n v="0.94"/>
    <n v="287.2"/>
    <n v="2.7"/>
    <n v="706"/>
    <n v="2.6974723538704581"/>
    <n v="0.21291946308724832"/>
    <n v="269.96799999999996"/>
    <s v="A"/>
    <s v="A"/>
    <x v="0"/>
    <n v="3"/>
    <n v="3"/>
    <n v="42"/>
  </r>
  <r>
    <x v="76"/>
    <x v="7"/>
    <n v="11936"/>
    <n v="0.95"/>
    <n v="288.3"/>
    <n v="3.2"/>
    <n v="624"/>
    <n v="2.190051967334818"/>
    <n v="0.56141085790884715"/>
    <n v="273.88499999999999"/>
    <s v="A"/>
    <s v="A"/>
    <x v="0"/>
    <n v="3"/>
    <n v="3"/>
    <n v="47"/>
  </r>
  <r>
    <x v="76"/>
    <x v="8"/>
    <n v="12097"/>
    <n v="0.96"/>
    <n v="288.8"/>
    <n v="3.9"/>
    <n v="641"/>
    <n v="1.711267605633803"/>
    <n v="0.53583533107381998"/>
    <n v="277.24799999999999"/>
    <s v="A"/>
    <s v="A"/>
    <x v="0"/>
    <n v="3"/>
    <n v="3"/>
    <n v="46"/>
  </r>
  <r>
    <x v="76"/>
    <x v="9"/>
    <n v="15163"/>
    <n v="0.97"/>
    <n v="293.10000000000002"/>
    <n v="3.3"/>
    <n v="586"/>
    <n v="1.9482645710543549"/>
    <n v="0.60218954032843108"/>
    <n v="284.30700000000002"/>
    <s v="A"/>
    <s v="A"/>
    <x v="0"/>
    <n v="3"/>
    <n v="3"/>
    <n v="51"/>
  </r>
  <r>
    <x v="77"/>
    <x v="0"/>
    <n v="15415"/>
    <n v="0.13"/>
    <n v="1399.4"/>
    <n v="0.7"/>
    <n v="1427.3"/>
    <n v="3.5727611940298503"/>
    <n v="0.39266947778138178"/>
    <n v="181.92200000000003"/>
    <s v="A"/>
    <s v="A"/>
    <x v="0"/>
    <n v="1"/>
    <n v="2"/>
    <n v="16"/>
  </r>
  <r>
    <x v="77"/>
    <x v="1"/>
    <n v="17386"/>
    <n v="0.15"/>
    <n v="1389.2"/>
    <n v="0.6"/>
    <n v="1572.6"/>
    <n v="3.9534883720930236"/>
    <n v="0.39905671229725065"/>
    <n v="208.38"/>
    <s v="A"/>
    <s v="A"/>
    <x v="0"/>
    <n v="1"/>
    <n v="2"/>
    <n v="15"/>
  </r>
  <r>
    <x v="77"/>
    <x v="2"/>
    <n v="18242"/>
    <n v="0.16"/>
    <n v="1371.4"/>
    <n v="0.7"/>
    <n v="1642.5"/>
    <n v="3.7596899224806202"/>
    <n v="0.42862624712202607"/>
    <n v="219.42400000000001"/>
    <s v="A"/>
    <s v="A"/>
    <x v="0"/>
    <n v="1"/>
    <n v="2"/>
    <n v="15"/>
  </r>
  <r>
    <x v="77"/>
    <x v="3"/>
    <n v="19784"/>
    <n v="0.18"/>
    <n v="1356.2"/>
    <n v="0.6"/>
    <n v="1769.2"/>
    <n v="4.448424068767908"/>
    <n v="0.43904164981803478"/>
    <n v="244.11599999999999"/>
    <s v="A"/>
    <s v="A"/>
    <x v="0"/>
    <n v="1"/>
    <n v="2"/>
    <n v="14"/>
  </r>
  <r>
    <x v="77"/>
    <x v="4"/>
    <n v="20983"/>
    <n v="0.2"/>
    <n v="1350.8"/>
    <n v="0.5"/>
    <n v="1947.9"/>
    <n v="5.9873949579831933"/>
    <n v="0.42443883143497119"/>
    <n v="270.16000000000003"/>
    <s v="A"/>
    <s v="A"/>
    <x v="0"/>
    <n v="1"/>
    <n v="2"/>
    <n v="14"/>
  </r>
  <r>
    <x v="77"/>
    <x v="5"/>
    <n v="21684"/>
    <n v="0.22"/>
    <n v="1304.9000000000001"/>
    <n v="0.7"/>
    <n v="1977.3"/>
    <n v="4.9645390070921991"/>
    <n v="0.47062350119904078"/>
    <n v="287.07800000000003"/>
    <s v="A"/>
    <s v="A"/>
    <x v="0"/>
    <n v="1"/>
    <n v="2"/>
    <n v="14"/>
  </r>
  <r>
    <x v="77"/>
    <x v="6"/>
    <n v="22535"/>
    <n v="0.23"/>
    <n v="1280.7"/>
    <n v="0.8"/>
    <n v="1772.6"/>
    <n v="4.0418353576248318"/>
    <n v="0.47943199467495007"/>
    <n v="294.56100000000004"/>
    <s v="A"/>
    <s v="A"/>
    <x v="0"/>
    <n v="1"/>
    <n v="2"/>
    <n v="16"/>
  </r>
  <r>
    <x v="77"/>
    <x v="7"/>
    <n v="23971"/>
    <n v="0.24"/>
    <n v="1268.2"/>
    <n v="1"/>
    <n v="1692"/>
    <n v="2.8298397040690508"/>
    <n v="0.50586124900921947"/>
    <n v="304.36799999999999"/>
    <s v="A"/>
    <s v="A"/>
    <x v="0"/>
    <n v="1"/>
    <n v="2"/>
    <n v="18"/>
  </r>
  <r>
    <x v="77"/>
    <x v="8"/>
    <n v="25525"/>
    <n v="0.4"/>
    <n v="1261.9000000000001"/>
    <n v="2"/>
    <n v="1831.4"/>
    <n v="2.0578947368421052"/>
    <n v="0.46342801175318316"/>
    <n v="504.76"/>
    <s v="A"/>
    <s v="A"/>
    <x v="0"/>
    <n v="1"/>
    <n v="2"/>
    <n v="27"/>
  </r>
  <r>
    <x v="77"/>
    <x v="9"/>
    <n v="27838"/>
    <n v="0.55000000000000004"/>
    <n v="1269.9000000000001"/>
    <n v="2"/>
    <n v="2458.6"/>
    <n v="2.5715563506261181"/>
    <n v="0.4266829513614484"/>
    <n v="698.44500000000005"/>
    <s v="A"/>
    <s v="A"/>
    <x v="0"/>
    <n v="1"/>
    <n v="2"/>
    <n v="28"/>
  </r>
  <r>
    <x v="78"/>
    <x v="0"/>
    <n v="3504"/>
    <n v="0.5"/>
    <n v="89.7"/>
    <n v="2.1"/>
    <n v="135.4"/>
    <n v="1.7902274641954508"/>
    <n v="0.61815068493150682"/>
    <n v="44.85"/>
    <s v="B"/>
    <s v="B"/>
    <x v="0"/>
    <n v="3"/>
    <n v="1"/>
    <n v="33"/>
  </r>
  <r>
    <x v="78"/>
    <x v="1"/>
    <n v="5173"/>
    <n v="0.5"/>
    <n v="92.8"/>
    <n v="2"/>
    <n v="114.6"/>
    <n v="1.7674760853568801"/>
    <n v="0.66924415232940271"/>
    <n v="46.4"/>
    <s v="B"/>
    <s v="B"/>
    <x v="0"/>
    <n v="3"/>
    <n v="1"/>
    <n v="38"/>
  </r>
  <r>
    <x v="78"/>
    <x v="2"/>
    <n v="5608"/>
    <n v="0.5"/>
    <n v="93.4"/>
    <n v="1.1000000000000001"/>
    <n v="181.9"/>
    <n v="2.7490039840637448"/>
    <n v="0.67261055634807421"/>
    <n v="46.7"/>
    <s v="B"/>
    <s v="B"/>
    <x v="0"/>
    <n v="3"/>
    <n v="1"/>
    <n v="25"/>
  </r>
  <r>
    <x v="78"/>
    <x v="3"/>
    <n v="9082"/>
    <n v="0.5"/>
    <n v="271.2"/>
    <n v="0.7"/>
    <n v="385"/>
    <n v="7.282828282828282"/>
    <n v="0.65426117595243338"/>
    <n v="135.6"/>
    <s v="B"/>
    <s v="B"/>
    <x v="0"/>
    <n v="3"/>
    <n v="1"/>
    <n v="25"/>
  </r>
  <r>
    <x v="78"/>
    <x v="4"/>
    <n v="10373"/>
    <n v="0.24"/>
    <n v="283.89999999999998"/>
    <n v="0.8"/>
    <n v="271.2"/>
    <n v="4.566133108677338"/>
    <n v="0.63260387544586905"/>
    <n v="68.135999999999996"/>
    <s v="B"/>
    <s v="B"/>
    <x v="0"/>
    <n v="3"/>
    <n v="1"/>
    <n v="29"/>
  </r>
  <r>
    <x v="78"/>
    <x v="5"/>
    <n v="11530"/>
    <n v="0.24"/>
    <n v="286.3"/>
    <n v="0.9"/>
    <n v="283"/>
    <n v="2.3003472222222223"/>
    <n v="0.6749349522983521"/>
    <n v="68.712000000000003"/>
    <s v="B"/>
    <s v="B"/>
    <x v="0"/>
    <n v="3"/>
    <n v="1"/>
    <n v="28"/>
  </r>
  <r>
    <x v="78"/>
    <x v="6"/>
    <n v="13324"/>
    <n v="0.24"/>
    <n v="287.89999999999998"/>
    <n v="0.7"/>
    <n v="439.2"/>
    <n v="2.4961538461538462"/>
    <n v="0.68095166616631642"/>
    <n v="69.095999999999989"/>
    <s v="B"/>
    <s v="B"/>
    <x v="0"/>
    <n v="3"/>
    <n v="1"/>
    <n v="18"/>
  </r>
  <r>
    <x v="78"/>
    <x v="7"/>
    <n v="14353"/>
    <n v="0.24"/>
    <n v="291.2"/>
    <n v="0.8"/>
    <n v="572.4"/>
    <n v="2.2547043010752685"/>
    <n v="0.65916533128962584"/>
    <n v="69.887999999999991"/>
    <s v="B"/>
    <s v="B"/>
    <x v="0"/>
    <n v="3"/>
    <n v="1"/>
    <n v="14"/>
  </r>
  <r>
    <x v="78"/>
    <x v="8"/>
    <n v="16240"/>
    <n v="0.24"/>
    <n v="297.10000000000002"/>
    <n v="0.8"/>
    <n v="646.5"/>
    <n v="1.7842199641362821"/>
    <n v="0.65677339901477827"/>
    <n v="71.304000000000002"/>
    <s v="B"/>
    <s v="B"/>
    <x v="0"/>
    <n v="3"/>
    <n v="1"/>
    <n v="12"/>
  </r>
  <r>
    <x v="78"/>
    <x v="9"/>
    <n v="18775"/>
    <n v="0.24"/>
    <n v="293.5"/>
    <n v="0.8"/>
    <n v="653.29999999999995"/>
    <n v="1.62771285475793"/>
    <n v="0.69214380825565913"/>
    <n v="70.44"/>
    <s v="B"/>
    <s v="B"/>
    <x v="0"/>
    <n v="3"/>
    <n v="1"/>
    <n v="11"/>
  </r>
  <r>
    <x v="79"/>
    <x v="0"/>
    <n v="2503"/>
    <n v="7.0000000000000007E-2"/>
    <n v="924.1"/>
    <n v="0.5"/>
    <n v="437.8"/>
    <n v="6.7013888888888893"/>
    <n v="0.21586096683979222"/>
    <n v="64.687000000000012"/>
    <s v="A"/>
    <s v="A"/>
    <x v="0"/>
    <n v="1"/>
    <n v="1"/>
    <n v="14"/>
  </r>
  <r>
    <x v="79"/>
    <x v="1"/>
    <n v="2409"/>
    <n v="0.1"/>
    <n v="937.3"/>
    <n v="0.6"/>
    <n v="530"/>
    <n v="7.4869109947643988"/>
    <n v="0.22121212121212119"/>
    <n v="93.73"/>
    <s v="A"/>
    <s v="A"/>
    <x v="0"/>
    <n v="1"/>
    <n v="1"/>
    <n v="17"/>
  </r>
  <r>
    <x v="79"/>
    <x v="2"/>
    <n v="2775"/>
    <n v="0.11"/>
    <n v="935.3"/>
    <n v="0.5"/>
    <n v="595.29999999999995"/>
    <n v="10.909090909090908"/>
    <n v="0.21196396396396397"/>
    <n v="102.883"/>
    <s v="A"/>
    <s v="A"/>
    <x v="0"/>
    <n v="1"/>
    <n v="1"/>
    <n v="17"/>
  </r>
  <r>
    <x v="79"/>
    <x v="3"/>
    <n v="4870"/>
    <n v="0.13"/>
    <n v="938.1"/>
    <n v="0.4"/>
    <n v="905.2"/>
    <n v="14.013761467889905"/>
    <n v="0.20689938398357291"/>
    <n v="121.953"/>
    <s v="A"/>
    <s v="A"/>
    <x v="0"/>
    <n v="1"/>
    <n v="1"/>
    <n v="15"/>
  </r>
  <r>
    <x v="79"/>
    <x v="4"/>
    <n v="5669"/>
    <n v="0.16"/>
    <n v="1170.5"/>
    <n v="0.4"/>
    <n v="1110.7"/>
    <n v="11.939102564102564"/>
    <n v="0.17745634150643852"/>
    <n v="187.28"/>
    <s v="A"/>
    <s v="A"/>
    <x v="0"/>
    <n v="1"/>
    <n v="1"/>
    <n v="17"/>
  </r>
  <r>
    <x v="79"/>
    <x v="5"/>
    <n v="7039"/>
    <n v="0.19"/>
    <n v="1197.7"/>
    <n v="0.4"/>
    <n v="1291.2"/>
    <n v="12.84"/>
    <n v="0.19491405029123454"/>
    <n v="227.56300000000002"/>
    <s v="A"/>
    <s v="A"/>
    <x v="0"/>
    <n v="1"/>
    <n v="1"/>
    <n v="19"/>
  </r>
  <r>
    <x v="79"/>
    <x v="6"/>
    <n v="10905"/>
    <n v="0.22"/>
    <n v="1209.5"/>
    <n v="0.5"/>
    <n v="1477.2"/>
    <n v="10.67982456140351"/>
    <n v="0.36629986244841817"/>
    <n v="266.08999999999997"/>
    <s v="A"/>
    <s v="A"/>
    <x v="0"/>
    <n v="1"/>
    <n v="1"/>
    <n v="19"/>
  </r>
  <r>
    <x v="79"/>
    <x v="7"/>
    <n v="12321"/>
    <n v="0.24"/>
    <n v="1215.2"/>
    <n v="0.5"/>
    <n v="1720.7"/>
    <n v="7.8638941398865789"/>
    <n v="0.30784838892947003"/>
    <n v="291.64800000000002"/>
    <s v="A"/>
    <s v="A"/>
    <x v="0"/>
    <n v="1"/>
    <n v="1"/>
    <n v="18"/>
  </r>
  <r>
    <x v="79"/>
    <x v="8"/>
    <n v="14111"/>
    <n v="0.27"/>
    <n v="1218.0999999999999"/>
    <n v="0.6"/>
    <n v="1997.4"/>
    <n v="7.3266563944530043"/>
    <n v="0.30062362695769262"/>
    <n v="328.887"/>
    <s v="A"/>
    <s v="A"/>
    <x v="0"/>
    <n v="1"/>
    <n v="1"/>
    <n v="18"/>
  </r>
  <r>
    <x v="79"/>
    <x v="9"/>
    <n v="16617"/>
    <n v="0.31"/>
    <n v="1209.5"/>
    <n v="0.6"/>
    <n v="2270.5"/>
    <n v="6.5046604527296941"/>
    <n v="0.32213997713185294"/>
    <n v="374.94499999999999"/>
    <s v="A"/>
    <s v="A"/>
    <x v="0"/>
    <n v="1"/>
    <n v="1"/>
    <n v="17"/>
  </r>
  <r>
    <x v="80"/>
    <x v="0"/>
    <n v="23832"/>
    <n v="0.62"/>
    <n v="2457.6999999999998"/>
    <n v="2.5"/>
    <n v="3335.2"/>
    <n v="5.4184100418410033"/>
    <n v="0.29636623027861697"/>
    <n v="1523.7739999999999"/>
    <s v="A"/>
    <s v="A"/>
    <x v="0"/>
    <n v="3"/>
    <n v="1"/>
    <n v="46"/>
  </r>
  <r>
    <x v="80"/>
    <x v="1"/>
    <n v="24293"/>
    <n v="0.71"/>
    <n v="2413.1999999999998"/>
    <n v="2.1"/>
    <n v="3881.3"/>
    <n v="7.0967741935483879"/>
    <n v="0.24636726629070102"/>
    <n v="1713.3719999999998"/>
    <s v="A"/>
    <s v="A"/>
    <x v="0"/>
    <n v="3"/>
    <n v="1"/>
    <n v="45"/>
  </r>
  <r>
    <x v="80"/>
    <x v="2"/>
    <n v="25812"/>
    <n v="0.85"/>
    <n v="2387.3000000000002"/>
    <n v="1.8"/>
    <n v="4616.1000000000004"/>
    <n v="8.8162878787878771"/>
    <n v="0.26793739346040601"/>
    <n v="2029.2049999999999"/>
    <s v="A"/>
    <s v="A"/>
    <x v="0"/>
    <n v="3"/>
    <n v="1"/>
    <n v="44"/>
  </r>
  <r>
    <x v="80"/>
    <x v="3"/>
    <n v="31853"/>
    <n v="0.95"/>
    <n v="2360.5"/>
    <n v="1.5"/>
    <n v="5248.2"/>
    <n v="12.140221402214024"/>
    <n v="0.29165227765045676"/>
    <n v="2242.4749999999999"/>
    <s v="A"/>
    <s v="A"/>
    <x v="0"/>
    <n v="3"/>
    <n v="1"/>
    <n v="43"/>
  </r>
  <r>
    <x v="80"/>
    <x v="4"/>
    <n v="35633"/>
    <n v="1.1000000000000001"/>
    <n v="2329.1"/>
    <n v="1.5"/>
    <n v="5890.5"/>
    <n v="13.031634446397188"/>
    <n v="0.33404428479218701"/>
    <n v="2562.0100000000002"/>
    <s v="A"/>
    <s v="A"/>
    <x v="0"/>
    <n v="3"/>
    <n v="1"/>
    <n v="44"/>
  </r>
  <r>
    <x v="80"/>
    <x v="5"/>
    <n v="39910"/>
    <n v="1.21"/>
    <n v="2307.6"/>
    <n v="1.6"/>
    <n v="6821.7"/>
    <n v="11.562986003110419"/>
    <n v="0.33352543222250064"/>
    <n v="2792.1959999999999"/>
    <s v="A"/>
    <s v="A"/>
    <x v="0"/>
    <n v="3"/>
    <n v="1"/>
    <n v="41"/>
  </r>
  <r>
    <x v="80"/>
    <x v="6"/>
    <n v="44007"/>
    <n v="1.37"/>
    <n v="2272.6999999999998"/>
    <n v="1.9"/>
    <n v="7281.8"/>
    <n v="10.771954674220963"/>
    <n v="0.37137273615561162"/>
    <n v="3113.5990000000002"/>
    <s v="A"/>
    <s v="A"/>
    <x v="0"/>
    <n v="3"/>
    <n v="1"/>
    <n v="43"/>
  </r>
  <r>
    <x v="80"/>
    <x v="7"/>
    <n v="47561"/>
    <n v="1.41"/>
    <n v="2245"/>
    <n v="2.6"/>
    <n v="7149.5"/>
    <n v="6.3501849568434032"/>
    <n v="0.36277622421732092"/>
    <n v="3165.45"/>
    <s v="A"/>
    <s v="A"/>
    <x v="0"/>
    <n v="3"/>
    <n v="1"/>
    <n v="45"/>
  </r>
  <r>
    <x v="80"/>
    <x v="8"/>
    <n v="40588"/>
    <n v="1.45"/>
    <n v="2221.8000000000002"/>
    <n v="2.7"/>
    <n v="6589.6"/>
    <n v="7.4251069900142648"/>
    <n v="0.36133832659899479"/>
    <n v="3221.61"/>
    <s v="A"/>
    <s v="A"/>
    <x v="0"/>
    <n v="3"/>
    <n v="1"/>
    <n v="49"/>
  </r>
  <r>
    <x v="80"/>
    <x v="9"/>
    <n v="42573"/>
    <n v="1.49"/>
    <n v="2208.6"/>
    <n v="3.5"/>
    <n v="5813.4"/>
    <n v="4.7828863346104731"/>
    <n v="0.38606628614380006"/>
    <n v="3290.8139999999999"/>
    <s v="A"/>
    <s v="A"/>
    <x v="0"/>
    <n v="3"/>
    <n v="1"/>
    <n v="57"/>
  </r>
  <r>
    <x v="81"/>
    <x v="0"/>
    <n v="22810"/>
    <n v="0.13"/>
    <n v="1774.2"/>
    <n v="0.6"/>
    <n v="1781"/>
    <n v="3.5874799357945424"/>
    <n v="0.42709338009644893"/>
    <n v="230.64600000000002"/>
    <s v="A"/>
    <s v="A"/>
    <x v="0"/>
    <n v="3"/>
    <n v="3"/>
    <n v="13"/>
  </r>
  <r>
    <x v="81"/>
    <x v="1"/>
    <n v="24076"/>
    <n v="0.15"/>
    <n v="1781.2"/>
    <n v="0.8"/>
    <n v="1239"/>
    <n v="2.8280542986425341"/>
    <n v="0.41227778700780859"/>
    <n v="267.18"/>
    <s v="A"/>
    <s v="A"/>
    <x v="0"/>
    <n v="3"/>
    <n v="3"/>
    <n v="21"/>
  </r>
  <r>
    <x v="81"/>
    <x v="2"/>
    <n v="27278"/>
    <n v="0.16"/>
    <n v="1792.2"/>
    <n v="0.7"/>
    <n v="1338"/>
    <n v="3.2523616734143053"/>
    <n v="0.41055062687880345"/>
    <n v="286.75200000000001"/>
    <s v="A"/>
    <s v="A"/>
    <x v="0"/>
    <n v="3"/>
    <n v="3"/>
    <n v="21"/>
  </r>
  <r>
    <x v="81"/>
    <x v="3"/>
    <n v="28728"/>
    <n v="0.16"/>
    <n v="1803.3"/>
    <n v="0.9"/>
    <n v="347"/>
    <n v="2.5663716814159288"/>
    <n v="0.48987050960735173"/>
    <n v="288.52800000000002"/>
    <s v="A"/>
    <s v="A"/>
    <x v="0"/>
    <n v="3"/>
    <n v="3"/>
    <n v="83"/>
  </r>
  <r>
    <x v="81"/>
    <x v="4"/>
    <n v="37327"/>
    <n v="0.16"/>
    <n v="1838.4"/>
    <n v="0.5"/>
    <n v="1297"/>
    <n v="3.9426321709786269"/>
    <n v="0.42834945213920217"/>
    <n v="294.14400000000001"/>
    <s v="A"/>
    <s v="A"/>
    <x v="0"/>
    <n v="3"/>
    <n v="3"/>
    <n v="22"/>
  </r>
  <r>
    <x v="81"/>
    <x v="5"/>
    <n v="42343"/>
    <n v="0.16"/>
    <n v="2191.1999999999998"/>
    <n v="0.5"/>
    <n v="1897"/>
    <n v="4.5524146054181385"/>
    <n v="0.49677632666556454"/>
    <n v="350.59199999999998"/>
    <s v="A"/>
    <s v="A"/>
    <x v="0"/>
    <n v="3"/>
    <n v="3"/>
    <n v="18"/>
  </r>
  <r>
    <x v="81"/>
    <x v="6"/>
    <n v="33398"/>
    <n v="0.16"/>
    <n v="2254"/>
    <n v="0.9"/>
    <n v="-681"/>
    <n v="2.9324546952224053"/>
    <n v="0.55557218995149416"/>
    <n v="360.64"/>
    <s v="A"/>
    <s v="A"/>
    <x v="0"/>
    <n v="3"/>
    <n v="3"/>
    <n v="100"/>
  </r>
  <r>
    <x v="81"/>
    <x v="7"/>
    <n v="31152"/>
    <n v="0.16"/>
    <n v="2315"/>
    <n v="1.3"/>
    <n v="314"/>
    <n v="2.5154639175257736"/>
    <n v="0.56124807395993837"/>
    <n v="370.4"/>
    <s v="A"/>
    <s v="A"/>
    <x v="0"/>
    <n v="3"/>
    <n v="3"/>
    <n v="100"/>
  </r>
  <r>
    <x v="81"/>
    <x v="8"/>
    <n v="32098"/>
    <n v="0.16"/>
    <n v="2338.6999999999998"/>
    <n v="1.6"/>
    <n v="581"/>
    <n v="2.0257826887661143"/>
    <n v="0.5169792510436787"/>
    <n v="374.19199999999995"/>
    <s v="A"/>
    <s v="A"/>
    <x v="0"/>
    <n v="3"/>
    <n v="3"/>
    <n v="64"/>
  </r>
  <r>
    <x v="81"/>
    <x v="9"/>
    <n v="30889"/>
    <n v="0.16"/>
    <n v="2450.5"/>
    <n v="0.9"/>
    <n v="1928"/>
    <n v="3.1893382352941178"/>
    <n v="0.49049823561785749"/>
    <n v="392.08"/>
    <s v="A"/>
    <s v="A"/>
    <x v="0"/>
    <n v="3"/>
    <n v="3"/>
    <n v="20"/>
  </r>
  <r>
    <x v="82"/>
    <x v="0"/>
    <n v="1774"/>
    <n v="0.48"/>
    <n v="94.8"/>
    <n v="1.2"/>
    <n v="81.3"/>
    <n v="5.0637755102040822"/>
    <n v="0.44983089064261556"/>
    <n v="45.503999999999998"/>
    <s v="B"/>
    <s v="B"/>
    <x v="0"/>
    <n v="3"/>
    <n v="1"/>
    <n v="66"/>
  </r>
  <r>
    <x v="82"/>
    <x v="1"/>
    <n v="2081"/>
    <n v="0.48"/>
    <n v="99.8"/>
    <n v="0.9"/>
    <n v="85.1"/>
    <n v="5.0973709834469325"/>
    <n v="0.38875540605478137"/>
    <n v="47.903999999999996"/>
    <s v="B"/>
    <s v="B"/>
    <x v="0"/>
    <n v="3"/>
    <n v="1"/>
    <n v="56"/>
  </r>
  <r>
    <x v="82"/>
    <x v="2"/>
    <n v="3614"/>
    <n v="0.39"/>
    <n v="156.5"/>
    <n v="1"/>
    <n v="177.8"/>
    <n v="3.6430678466076696"/>
    <n v="0.4355285002767017"/>
    <n v="61.034999999999997"/>
    <s v="B"/>
    <s v="B"/>
    <x v="0"/>
    <n v="3"/>
    <n v="1"/>
    <n v="31"/>
  </r>
  <r>
    <x v="82"/>
    <x v="3"/>
    <n v="3178"/>
    <n v="0.12"/>
    <n v="167.2"/>
    <n v="0.5"/>
    <n v="69.2"/>
    <n v="2.7990708478513362"/>
    <n v="0.38451856513530525"/>
    <n v="20.063999999999997"/>
    <s v="B"/>
    <s v="B"/>
    <x v="0"/>
    <n v="3"/>
    <n v="1"/>
    <n v="28"/>
  </r>
  <r>
    <x v="82"/>
    <x v="4"/>
    <n v="3383"/>
    <n v="0.12"/>
    <n v="167.7"/>
    <n v="0.6"/>
    <n v="56"/>
    <n v="2.6847575057736721"/>
    <n v="0.38072716523795447"/>
    <n v="20.123999999999999"/>
    <s v="B"/>
    <s v="B"/>
    <x v="0"/>
    <n v="3"/>
    <n v="1"/>
    <n v="36"/>
  </r>
  <r>
    <x v="82"/>
    <x v="5"/>
    <n v="3917"/>
    <n v="0.12"/>
    <n v="170.9"/>
    <n v="0.6"/>
    <n v="-10.5"/>
    <n v="2.4009324009324011"/>
    <n v="0.39009446004595355"/>
    <n v="20.507999999999999"/>
    <s v="B"/>
    <s v="B"/>
    <x v="0"/>
    <n v="3"/>
    <n v="1"/>
    <n v="100"/>
  </r>
  <r>
    <x v="82"/>
    <x v="6"/>
    <n v="4062"/>
    <n v="0.12"/>
    <n v="196.2"/>
    <n v="0.6"/>
    <n v="22.3"/>
    <n v="2.8160919540229887"/>
    <n v="0.41260462826193994"/>
    <n v="23.543999999999997"/>
    <s v="B"/>
    <s v="B"/>
    <x v="0"/>
    <n v="3"/>
    <n v="1"/>
    <n v="100"/>
  </r>
  <r>
    <x v="82"/>
    <x v="7"/>
    <n v="10155"/>
    <n v="0.12"/>
    <n v="402"/>
    <n v="0.5"/>
    <n v="116.3"/>
    <n v="1.9028189910979227"/>
    <n v="0.23574593796159526"/>
    <n v="48.24"/>
    <s v="B"/>
    <s v="B"/>
    <x v="0"/>
    <n v="3"/>
    <n v="1"/>
    <n v="43"/>
  </r>
  <r>
    <x v="82"/>
    <x v="8"/>
    <n v="11050"/>
    <n v="0.17"/>
    <n v="441.8"/>
    <n v="0.5"/>
    <n v="412"/>
    <n v="2.2248803827751198"/>
    <n v="0.15574660633484164"/>
    <n v="75.106000000000009"/>
    <s v="B"/>
    <s v="B"/>
    <x v="0"/>
    <n v="3"/>
    <n v="1"/>
    <n v="17"/>
  </r>
  <r>
    <x v="82"/>
    <x v="9"/>
    <n v="12771"/>
    <n v="0.3"/>
    <n v="445.8"/>
    <n v="0.7"/>
    <n v="513.5"/>
    <n v="2.3834924199887708"/>
    <n v="0.18886539816772374"/>
    <n v="133.74"/>
    <s v="B"/>
    <s v="B"/>
    <x v="0"/>
    <n v="3"/>
    <n v="1"/>
    <n v="26"/>
  </r>
  <r>
    <x v="83"/>
    <x v="0"/>
    <n v="10905"/>
    <n v="0.69"/>
    <n v="387.1"/>
    <n v="3"/>
    <n v="714.3"/>
    <n v="1.90056134723336"/>
    <n v="0.25300320953690969"/>
    <n v="267.09899999999999"/>
    <s v="B"/>
    <s v="B"/>
    <x v="1"/>
    <n v="3"/>
    <n v="2"/>
    <n v="38"/>
  </r>
  <r>
    <x v="83"/>
    <x v="1"/>
    <n v="11416"/>
    <n v="0.75"/>
    <n v="375.6"/>
    <n v="2.6"/>
    <n v="770.4"/>
    <n v="2.1773584905660379"/>
    <n v="0.26191310441485632"/>
    <n v="281.7"/>
    <s v="B"/>
    <s v="B"/>
    <x v="1"/>
    <n v="3"/>
    <n v="2"/>
    <n v="37"/>
  </r>
  <r>
    <x v="83"/>
    <x v="2"/>
    <n v="17350"/>
    <n v="0.8"/>
    <n v="377.2"/>
    <n v="2.5"/>
    <n v="749"/>
    <n v="2.2957063711911356"/>
    <n v="0.48939481268011525"/>
    <n v="301.76"/>
    <s v="B"/>
    <s v="B"/>
    <x v="1"/>
    <n v="3"/>
    <n v="2"/>
    <n v="40"/>
  </r>
  <r>
    <x v="83"/>
    <x v="3"/>
    <n v="18180"/>
    <n v="0.8"/>
    <n v="379.4"/>
    <n v="2.5"/>
    <n v="630"/>
    <n v="2.2165278667520818"/>
    <n v="0.47304730473047307"/>
    <n v="303.52"/>
    <s v="B"/>
    <s v="B"/>
    <x v="1"/>
    <n v="3"/>
    <n v="2"/>
    <n v="48"/>
  </r>
  <r>
    <x v="83"/>
    <x v="4"/>
    <n v="19250"/>
    <n v="0.8"/>
    <n v="382.7"/>
    <n v="2.9"/>
    <n v="239"/>
    <n v="1.8064516129032258"/>
    <n v="0.49246753246753244"/>
    <n v="306.16000000000003"/>
    <s v="B"/>
    <s v="B"/>
    <x v="1"/>
    <n v="3"/>
    <n v="2"/>
    <n v="100"/>
  </r>
  <r>
    <x v="83"/>
    <x v="5"/>
    <n v="18976"/>
    <n v="0.8"/>
    <n v="384.1"/>
    <n v="5"/>
    <n v="210"/>
    <n v="1.1444591029023747"/>
    <n v="0.48619308600337269"/>
    <n v="307.27999999999997"/>
    <s v="B"/>
    <s v="B"/>
    <x v="1"/>
    <n v="3"/>
    <n v="2"/>
    <n v="100"/>
  </r>
  <r>
    <x v="83"/>
    <x v="6"/>
    <n v="19418"/>
    <n v="0.24"/>
    <n v="385.8"/>
    <n v="1.3"/>
    <n v="362"/>
    <n v="1.188212927756654"/>
    <n v="0.48475641157688742"/>
    <n v="92.591999999999999"/>
    <s v="B"/>
    <s v="B"/>
    <x v="1"/>
    <n v="3"/>
    <n v="2"/>
    <n v="26"/>
  </r>
  <r>
    <x v="83"/>
    <x v="7"/>
    <n v="19956"/>
    <n v="0.26"/>
    <n v="389"/>
    <n v="1.2"/>
    <n v="460"/>
    <n v="1.3225613405146619"/>
    <n v="0.44392663860493087"/>
    <n v="101.14"/>
    <s v="B"/>
    <s v="B"/>
    <x v="1"/>
    <n v="3"/>
    <n v="2"/>
    <n v="22"/>
  </r>
  <r>
    <x v="83"/>
    <x v="8"/>
    <n v="20596"/>
    <n v="0.3"/>
    <n v="391.2"/>
    <n v="1.5"/>
    <n v="529"/>
    <n v="1.1749859786876053"/>
    <n v="0.41760536026412898"/>
    <n v="117.36"/>
    <s v="B"/>
    <s v="B"/>
    <x v="1"/>
    <n v="3"/>
    <n v="2"/>
    <n v="22"/>
  </r>
  <r>
    <x v="83"/>
    <x v="9"/>
    <n v="24750"/>
    <n v="0.36"/>
    <n v="400.4"/>
    <n v="1.3"/>
    <n v="870"/>
    <n v="1.4310776942355889"/>
    <n v="0.36622222222222223"/>
    <n v="144.14399999999998"/>
    <s v="B"/>
    <s v="B"/>
    <x v="1"/>
    <n v="3"/>
    <n v="2"/>
    <n v="16"/>
  </r>
  <r>
    <x v="84"/>
    <x v="0"/>
    <n v="5455"/>
    <n v="0.8"/>
    <n v="98.9"/>
    <n v="3"/>
    <n v="252"/>
    <n v="1.7627118644067796"/>
    <n v="0.52758936755270391"/>
    <n v="79.12"/>
    <s v="A"/>
    <s v="B"/>
    <x v="0"/>
    <n v="3"/>
    <n v="1"/>
    <n v="31"/>
  </r>
  <r>
    <x v="84"/>
    <x v="1"/>
    <n v="9422"/>
    <n v="0.8"/>
    <n v="115.9"/>
    <n v="2.2999999999999998"/>
    <n v="216"/>
    <n v="1.9324986390854653"/>
    <n v="0.58904691148376143"/>
    <n v="92.72"/>
    <s v="A"/>
    <s v="B"/>
    <x v="0"/>
    <n v="3"/>
    <n v="1"/>
    <n v="39"/>
  </r>
  <r>
    <x v="84"/>
    <x v="2"/>
    <n v="9677"/>
    <n v="0.8"/>
    <n v="134.6"/>
    <n v="1.6"/>
    <n v="407"/>
    <n v="2.5551564905079527"/>
    <n v="0.53890668595639146"/>
    <n v="107.68"/>
    <s v="A"/>
    <s v="B"/>
    <x v="0"/>
    <n v="3"/>
    <n v="1"/>
    <n v="25"/>
  </r>
  <r>
    <x v="84"/>
    <x v="3"/>
    <n v="9536"/>
    <n v="0.8"/>
    <n v="137.69999999999999"/>
    <n v="1.7"/>
    <n v="314"/>
    <n v="2.3961352657004831"/>
    <n v="0.51688338926174493"/>
    <n v="110.16"/>
    <s v="A"/>
    <s v="B"/>
    <x v="0"/>
    <n v="3"/>
    <n v="1"/>
    <n v="35"/>
  </r>
  <r>
    <x v="84"/>
    <x v="4"/>
    <n v="9285"/>
    <n v="0.8"/>
    <n v="139.4"/>
    <n v="2.5"/>
    <n v="483"/>
    <n v="1.3163527397260275"/>
    <n v="0.48077544426494345"/>
    <n v="111.52"/>
    <s v="A"/>
    <s v="B"/>
    <x v="0"/>
    <n v="3"/>
    <n v="1"/>
    <n v="23"/>
  </r>
  <r>
    <x v="84"/>
    <x v="5"/>
    <n v="9622"/>
    <n v="0.8"/>
    <n v="144.1"/>
    <n v="2.2999999999999998"/>
    <n v="625"/>
    <n v="1.2541375505700625"/>
    <n v="0.44616503845354394"/>
    <n v="115.28"/>
    <s v="A"/>
    <s v="B"/>
    <x v="0"/>
    <n v="3"/>
    <n v="1"/>
    <n v="18"/>
  </r>
  <r>
    <x v="84"/>
    <x v="6"/>
    <n v="20886"/>
    <n v="0.8"/>
    <n v="217.1"/>
    <n v="1.8"/>
    <n v="427"/>
    <n v="1.3733842538190364"/>
    <n v="0.48668964856841906"/>
    <n v="173.68"/>
    <s v="A"/>
    <s v="B"/>
    <x v="0"/>
    <n v="3"/>
    <n v="1"/>
    <n v="37"/>
  </r>
  <r>
    <x v="84"/>
    <x v="7"/>
    <n v="42266"/>
    <n v="0.8"/>
    <n v="365.2"/>
    <n v="1.4"/>
    <n v="697"/>
    <n v="1.4163691993880674"/>
    <n v="0.49143519613874037"/>
    <n v="292.16000000000003"/>
    <s v="A"/>
    <s v="B"/>
    <x v="0"/>
    <n v="3"/>
    <n v="1"/>
    <n v="29"/>
  </r>
  <r>
    <x v="84"/>
    <x v="8"/>
    <n v="33009"/>
    <n v="0.8"/>
    <n v="362.2"/>
    <n v="1.8"/>
    <n v="782"/>
    <n v="1.0291418081688848"/>
    <n v="0.35659971522917994"/>
    <n v="289.76"/>
    <s v="A"/>
    <s v="B"/>
    <x v="0"/>
    <n v="3"/>
    <n v="1"/>
    <n v="39"/>
  </r>
  <r>
    <x v="84"/>
    <x v="9"/>
    <n v="33361"/>
    <n v="0.89"/>
    <n v="364.4"/>
    <n v="1.7"/>
    <n v="1093"/>
    <n v="1.1466288457342353"/>
    <n v="0.33988789304876954"/>
    <n v="324.31599999999997"/>
    <s v="A"/>
    <s v="B"/>
    <x v="0"/>
    <n v="3"/>
    <n v="1"/>
    <n v="29"/>
  </r>
  <r>
    <x v="85"/>
    <x v="0"/>
    <n v="17815"/>
    <n v="1"/>
    <n v="318.7"/>
    <n v="4.5999999999999996"/>
    <n v="622"/>
    <n v="2.0443587270973964"/>
    <n v="0.41964636542239686"/>
    <n v="318.7"/>
    <s v="A"/>
    <s v="B"/>
    <x v="0"/>
    <n v="1"/>
    <n v="1"/>
    <n v="65"/>
  </r>
  <r>
    <x v="85"/>
    <x v="1"/>
    <n v="17634"/>
    <n v="1"/>
    <n v="329.2"/>
    <n v="4.2"/>
    <n v="643"/>
    <n v="3.2288828337874662"/>
    <n v="0.39588295338550528"/>
    <n v="329.2"/>
    <s v="A"/>
    <s v="B"/>
    <x v="0"/>
    <n v="1"/>
    <n v="1"/>
    <n v="65"/>
  </r>
  <r>
    <x v="85"/>
    <x v="2"/>
    <n v="15282"/>
    <n v="1"/>
    <n v="341.1"/>
    <n v="3.9"/>
    <n v="691"/>
    <n v="5.0968992248062017"/>
    <n v="0.44464075382803298"/>
    <n v="341.1"/>
    <s v="A"/>
    <s v="B"/>
    <x v="0"/>
    <n v="1"/>
    <n v="1"/>
    <n v="61"/>
  </r>
  <r>
    <x v="85"/>
    <x v="3"/>
    <n v="15252"/>
    <n v="1"/>
    <n v="347.7"/>
    <n v="4.0999999999999996"/>
    <n v="109.1"/>
    <n v="2.6198439241917502"/>
    <n v="0.54405979543666405"/>
    <n v="347.7"/>
    <s v="A"/>
    <s v="B"/>
    <x v="0"/>
    <n v="1"/>
    <n v="1"/>
    <n v="100"/>
  </r>
  <r>
    <x v="85"/>
    <x v="4"/>
    <n v="14125"/>
    <n v="1"/>
    <n v="367.9"/>
    <n v="5"/>
    <n v="256.10000000000002"/>
    <n v="2.0459290187891441"/>
    <n v="0.48290265486725664"/>
    <n v="367.9"/>
    <s v="A"/>
    <s v="B"/>
    <x v="0"/>
    <n v="1"/>
    <n v="1"/>
    <n v="100"/>
  </r>
  <r>
    <x v="85"/>
    <x v="5"/>
    <n v="19414"/>
    <n v="1"/>
    <n v="370"/>
    <n v="4.8"/>
    <n v="1326"/>
    <n v="1.6046511627906979"/>
    <n v="0.43257443082311736"/>
    <n v="370"/>
    <s v="A"/>
    <s v="B"/>
    <x v="0"/>
    <n v="1"/>
    <n v="1"/>
    <n v="28"/>
  </r>
  <r>
    <x v="85"/>
    <x v="6"/>
    <n v="17850"/>
    <n v="1"/>
    <n v="374.1"/>
    <n v="3.8"/>
    <n v="1328"/>
    <n v="1.7596281540504648"/>
    <n v="0.35955182072829134"/>
    <n v="374.1"/>
    <s v="A"/>
    <s v="B"/>
    <x v="0"/>
    <n v="1"/>
    <n v="1"/>
    <n v="28"/>
  </r>
  <r>
    <x v="85"/>
    <x v="7"/>
    <n v="16548"/>
    <n v="1"/>
    <n v="377.9"/>
    <n v="3.6"/>
    <n v="1023.5"/>
    <n v="1.6533497234173324"/>
    <n v="0.40409717186366934"/>
    <n v="377.9"/>
    <s v="A"/>
    <s v="B"/>
    <x v="0"/>
    <n v="1"/>
    <n v="1"/>
    <n v="37"/>
  </r>
  <r>
    <x v="85"/>
    <x v="8"/>
    <n v="18168"/>
    <n v="1.03"/>
    <n v="387.1"/>
    <n v="3.1"/>
    <n v="1607"/>
    <n v="1.7130307467057102"/>
    <n v="0.35881770145310438"/>
    <n v="398.71300000000002"/>
    <s v="A"/>
    <s v="B"/>
    <x v="0"/>
    <n v="1"/>
    <n v="1"/>
    <n v="24"/>
  </r>
  <r>
    <x v="85"/>
    <x v="9"/>
    <n v="21391"/>
    <n v="1.0900000000000001"/>
    <n v="396.7"/>
    <n v="2.2000000000000002"/>
    <n v="2675"/>
    <n v="1.9311771342610002"/>
    <n v="0.3163947454536955"/>
    <n v="432.40300000000002"/>
    <s v="A"/>
    <s v="B"/>
    <x v="0"/>
    <n v="1"/>
    <n v="1"/>
    <n v="16"/>
  </r>
  <r>
    <x v="86"/>
    <x v="0"/>
    <n v="3528"/>
    <n v="0.33"/>
    <n v="149.5"/>
    <n v="2.2000000000000002"/>
    <n v="140"/>
    <n v="4.2411924119241196"/>
    <n v="0.79138321995464855"/>
    <n v="49.335000000000001"/>
    <s v="A"/>
    <s v="B"/>
    <x v="0"/>
    <n v="3"/>
    <n v="3"/>
    <n v="33"/>
  </r>
  <r>
    <x v="86"/>
    <x v="1"/>
    <n v="4056"/>
    <n v="0.37"/>
    <n v="160.9"/>
    <n v="1.7"/>
    <n v="176.3"/>
    <n v="4.407630522088354"/>
    <n v="0.75641025641025639"/>
    <n v="59.533000000000001"/>
    <s v="A"/>
    <s v="B"/>
    <x v="0"/>
    <n v="3"/>
    <n v="3"/>
    <n v="31"/>
  </r>
  <r>
    <x v="86"/>
    <x v="2"/>
    <n v="4966"/>
    <n v="0.45"/>
    <n v="162.1"/>
    <n v="1.5"/>
    <n v="222.4"/>
    <n v="6.0467289719626178"/>
    <n v="0.78956906967378171"/>
    <n v="72.944999999999993"/>
    <s v="A"/>
    <s v="B"/>
    <x v="0"/>
    <n v="3"/>
    <n v="3"/>
    <n v="30"/>
  </r>
  <r>
    <x v="86"/>
    <x v="3"/>
    <n v="6910"/>
    <n v="0.53"/>
    <n v="168.6"/>
    <n v="1.1000000000000001"/>
    <n v="285.10000000000002"/>
    <n v="7.4145962732919246"/>
    <n v="0.79768451519536898"/>
    <n v="89.358000000000004"/>
    <s v="A"/>
    <s v="B"/>
    <x v="0"/>
    <n v="3"/>
    <n v="3"/>
    <n v="29"/>
  </r>
  <r>
    <x v="86"/>
    <x v="4"/>
    <n v="9018"/>
    <n v="0.63"/>
    <n v="177.5"/>
    <n v="0.8"/>
    <n v="362.9"/>
    <n v="9.3371428571428581"/>
    <n v="0.74528720337103571"/>
    <n v="111.825"/>
    <s v="A"/>
    <s v="B"/>
    <x v="0"/>
    <n v="3"/>
    <n v="3"/>
    <n v="29"/>
  </r>
  <r>
    <x v="86"/>
    <x v="5"/>
    <n v="9891"/>
    <n v="0.7"/>
    <n v="184.1"/>
    <n v="0.8"/>
    <n v="435"/>
    <n v="10.04756242568371"/>
    <n v="0.79567283388939436"/>
    <n v="128.87"/>
    <s v="A"/>
    <s v="B"/>
    <x v="0"/>
    <n v="3"/>
    <n v="3"/>
    <n v="28"/>
  </r>
  <r>
    <x v="86"/>
    <x v="6"/>
    <n v="10617"/>
    <n v="0.78"/>
    <n v="190.6"/>
    <n v="0.9"/>
    <n v="503.1"/>
    <n v="6.8810148731408578"/>
    <n v="0.75200150701704815"/>
    <n v="148.66800000000001"/>
    <s v="A"/>
    <s v="B"/>
    <x v="0"/>
    <n v="3"/>
    <n v="3"/>
    <n v="27"/>
  </r>
  <r>
    <x v="86"/>
    <x v="7"/>
    <n v="11820"/>
    <n v="0.8"/>
    <n v="188.4"/>
    <n v="1.1000000000000001"/>
    <n v="643.5"/>
    <n v="4.9083577712609969"/>
    <n v="0.74323181049069376"/>
    <n v="150.72"/>
    <s v="A"/>
    <s v="B"/>
    <x v="0"/>
    <n v="3"/>
    <n v="3"/>
    <n v="23"/>
  </r>
  <r>
    <x v="86"/>
    <x v="8"/>
    <n v="14499"/>
    <n v="0.8"/>
    <n v="190.4"/>
    <n v="1.1000000000000001"/>
    <n v="675.9"/>
    <n v="3.6840659340659339"/>
    <n v="0.71032484998965451"/>
    <n v="152.32"/>
    <s v="A"/>
    <s v="B"/>
    <x v="0"/>
    <n v="3"/>
    <n v="3"/>
    <n v="22"/>
  </r>
  <r>
    <x v="86"/>
    <x v="9"/>
    <n v="16002"/>
    <n v="0.88"/>
    <n v="187.1"/>
    <n v="1.1000000000000001"/>
    <n v="723.5"/>
    <n v="3.5596330275229353"/>
    <n v="0.69378827646544183"/>
    <n v="164.648"/>
    <s v="A"/>
    <s v="B"/>
    <x v="0"/>
    <n v="3"/>
    <n v="3"/>
    <n v="23"/>
  </r>
  <r>
    <x v="87"/>
    <x v="0"/>
    <n v="4391"/>
    <n v="0.89"/>
    <n v="174.9"/>
    <n v="8.6"/>
    <n v="252.8"/>
    <n v="1.4545454545454544"/>
    <n v="0.42086085174219995"/>
    <n v="155.661"/>
    <s v="A"/>
    <s v="B"/>
    <x v="0"/>
    <n v="3"/>
    <n v="3"/>
    <n v="46"/>
  </r>
  <r>
    <x v="87"/>
    <x v="1"/>
    <n v="5299"/>
    <n v="0.56000000000000005"/>
    <n v="175.1"/>
    <n v="4.8"/>
    <n v="201"/>
    <n v="1.6494845360824744"/>
    <n v="0.47122098509152671"/>
    <n v="98.056000000000012"/>
    <s v="A"/>
    <s v="B"/>
    <x v="0"/>
    <n v="3"/>
    <n v="3"/>
    <n v="77"/>
  </r>
  <r>
    <x v="87"/>
    <x v="2"/>
    <n v="5600"/>
    <n v="0.93"/>
    <n v="175.1"/>
    <n v="4.7"/>
    <n v="309.60000000000002"/>
    <n v="2.3306074766355138"/>
    <n v="0.45500000000000002"/>
    <n v="162.84299999999999"/>
    <s v="A"/>
    <s v="B"/>
    <x v="0"/>
    <n v="3"/>
    <n v="3"/>
    <n v="33"/>
  </r>
  <r>
    <x v="87"/>
    <x v="3"/>
    <n v="6795"/>
    <n v="1"/>
    <n v="175.7"/>
    <n v="4.4000000000000004"/>
    <n v="416.8"/>
    <n v="2.295816733067729"/>
    <n v="0.41648270787343633"/>
    <n v="175.7"/>
    <s v="A"/>
    <s v="B"/>
    <x v="0"/>
    <n v="3"/>
    <n v="3"/>
    <n v="39"/>
  </r>
  <r>
    <x v="87"/>
    <x v="4"/>
    <n v="7933"/>
    <n v="1.1100000000000001"/>
    <n v="176.2"/>
    <n v="5.0999999999999996"/>
    <n v="566.1"/>
    <n v="1.9031719532554257"/>
    <n v="0.3793016513298878"/>
    <n v="195.58199999999999"/>
    <s v="A"/>
    <s v="B"/>
    <x v="0"/>
    <n v="3"/>
    <n v="3"/>
    <n v="33"/>
  </r>
  <r>
    <x v="87"/>
    <x v="5"/>
    <n v="8271"/>
    <n v="0.98"/>
    <n v="177.3"/>
    <n v="5.0999999999999996"/>
    <n v="429.4"/>
    <n v="1.5839243498817968"/>
    <n v="0.35340345786482891"/>
    <n v="173.75400000000002"/>
    <s v="A"/>
    <s v="B"/>
    <x v="0"/>
    <n v="3"/>
    <n v="3"/>
    <n v="51"/>
  </r>
  <r>
    <x v="87"/>
    <x v="6"/>
    <n v="7914"/>
    <n v="0.64"/>
    <n v="178.2"/>
    <n v="2.7"/>
    <n v="173.6"/>
    <n v="1.9699367088607593"/>
    <n v="0.33876674248167804"/>
    <n v="114.048"/>
    <s v="A"/>
    <s v="B"/>
    <x v="0"/>
    <n v="3"/>
    <n v="3"/>
    <n v="97"/>
  </r>
  <r>
    <x v="87"/>
    <x v="7"/>
    <n v="8703"/>
    <n v="1"/>
    <n v="174.2"/>
    <n v="35"/>
    <n v="372"/>
    <n v="1.8687206965840588"/>
    <n v="0.32287716879237044"/>
    <n v="174.2"/>
    <s v="A"/>
    <s v="B"/>
    <x v="0"/>
    <n v="3"/>
    <n v="3"/>
    <n v="33"/>
  </r>
  <r>
    <x v="87"/>
    <x v="8"/>
    <n v="9940"/>
    <n v="1.39"/>
    <n v="175.4"/>
    <n v="3.1"/>
    <n v="526.5"/>
    <n v="2.3284710967044839"/>
    <n v="0.30573440643863181"/>
    <n v="243.80599999999998"/>
    <s v="A"/>
    <s v="B"/>
    <x v="0"/>
    <n v="3"/>
    <n v="3"/>
    <n v="33"/>
  </r>
  <r>
    <x v="87"/>
    <x v="9"/>
    <n v="12228"/>
    <n v="2.75"/>
    <n v="173.7"/>
    <n v="4.5"/>
    <n v="924.3"/>
    <n v="3.0240073868882731"/>
    <n v="0.36514556754988553"/>
    <n v="477.67500000000001"/>
    <s v="A"/>
    <s v="B"/>
    <x v="0"/>
    <n v="3"/>
    <n v="3"/>
    <n v="29"/>
  </r>
  <r>
    <x v="88"/>
    <x v="0"/>
    <n v="17102"/>
    <n v="2.08"/>
    <n v="224"/>
    <n v="4.2"/>
    <n v="838"/>
    <n v="1.9932145886344361"/>
    <n v="0.4736288153432347"/>
    <n v="465.92"/>
    <s v="B"/>
    <s v="B"/>
    <x v="1"/>
    <n v="3"/>
    <n v="3"/>
    <n v="55"/>
  </r>
  <r>
    <x v="88"/>
    <x v="1"/>
    <n v="22088"/>
    <n v="2.14"/>
    <n v="223.9"/>
    <n v="4.0999999999999996"/>
    <n v="793"/>
    <n v="2.0997920997920998"/>
    <n v="0.56732162260050711"/>
    <n v="479.14600000000002"/>
    <s v="B"/>
    <s v="B"/>
    <x v="1"/>
    <n v="3"/>
    <n v="3"/>
    <n v="63"/>
  </r>
  <r>
    <x v="88"/>
    <x v="2"/>
    <n v="23493"/>
    <n v="2.1800000000000002"/>
    <n v="251"/>
    <n v="3.8"/>
    <n v="839"/>
    <n v="2.079353416605437"/>
    <n v="0.55859192099774402"/>
    <n v="547.17999999999995"/>
    <s v="B"/>
    <s v="B"/>
    <x v="1"/>
    <n v="3"/>
    <n v="3"/>
    <n v="67"/>
  </r>
  <r>
    <x v="88"/>
    <x v="3"/>
    <n v="23638"/>
    <n v="2.1800000000000002"/>
    <n v="250"/>
    <n v="3.6"/>
    <n v="654"/>
    <n v="2.2666168782673637"/>
    <n v="0.69671715035112958"/>
    <n v="545"/>
    <s v="B"/>
    <s v="B"/>
    <x v="1"/>
    <n v="3"/>
    <n v="3"/>
    <n v="90"/>
  </r>
  <r>
    <x v="88"/>
    <x v="4"/>
    <n v="20888"/>
    <n v="2.1800000000000002"/>
    <n v="261"/>
    <n v="6"/>
    <n v="465"/>
    <n v="1.3876058506543494"/>
    <n v="0.65396399846801989"/>
    <n v="568.98"/>
    <s v="B"/>
    <s v="B"/>
    <x v="1"/>
    <n v="3"/>
    <n v="3"/>
    <n v="100"/>
  </r>
  <r>
    <x v="88"/>
    <x v="5"/>
    <n v="19742"/>
    <n v="0.99"/>
    <n v="263"/>
    <n v="6.9"/>
    <n v="78"/>
    <n v="0.69793536804308798"/>
    <n v="0.68296018640461964"/>
    <n v="260.37"/>
    <s v="B"/>
    <s v="B"/>
    <x v="1"/>
    <n v="3"/>
    <n v="3"/>
    <n v="100"/>
  </r>
  <r>
    <x v="88"/>
    <x v="6"/>
    <n v="18048"/>
    <n v="0.5"/>
    <n v="264"/>
    <n v="2.2000000000000002"/>
    <n v="133"/>
    <n v="0.91575091575091572"/>
    <n v="0.66040558510638303"/>
    <n v="132"/>
    <s v="B"/>
    <s v="B"/>
    <x v="1"/>
    <n v="3"/>
    <n v="3"/>
    <n v="100"/>
  </r>
  <r>
    <x v="88"/>
    <x v="7"/>
    <n v="17867"/>
    <n v="0.5"/>
    <n v="269"/>
    <n v="2.4"/>
    <n v="371"/>
    <n v="0.9336007130124776"/>
    <n v="0.64347680080595515"/>
    <n v="134.5"/>
    <s v="B"/>
    <s v="B"/>
    <x v="1"/>
    <n v="3"/>
    <n v="3"/>
    <n v="43"/>
  </r>
  <r>
    <x v="88"/>
    <x v="8"/>
    <n v="18300"/>
    <n v="0.5"/>
    <n v="274"/>
    <n v="2.4"/>
    <n v="364"/>
    <n v="1.1235955056179774"/>
    <n v="0.70355191256830596"/>
    <n v="137"/>
    <s v="B"/>
    <s v="B"/>
    <x v="1"/>
    <n v="3"/>
    <n v="3"/>
    <n v="44"/>
  </r>
  <r>
    <x v="88"/>
    <x v="9"/>
    <n v="14127"/>
    <n v="0.5"/>
    <n v="271"/>
    <n v="1.4"/>
    <n v="697"/>
    <n v="1.8722098214285712"/>
    <n v="0.65626106038083099"/>
    <n v="135.5"/>
    <s v="B"/>
    <s v="B"/>
    <x v="1"/>
    <n v="3"/>
    <n v="3"/>
    <n v="22"/>
  </r>
  <r>
    <x v="89"/>
    <x v="0"/>
    <n v="25432"/>
    <n v="0.39"/>
    <n v="1576"/>
    <n v="1.7"/>
    <n v="1990"/>
    <n v="4.9892241379310347"/>
    <n v="0.54022491349480972"/>
    <n v="614.64"/>
    <s v="A"/>
    <s v="B"/>
    <x v="0"/>
    <n v="1"/>
    <n v="1"/>
    <n v="30"/>
  </r>
  <r>
    <x v="89"/>
    <x v="1"/>
    <n v="24512"/>
    <n v="0.45"/>
    <n v="1545"/>
    <n v="1.4"/>
    <n v="1865"/>
    <n v="7.3659673659673661"/>
    <n v="0.55393276762402088"/>
    <n v="695.25"/>
    <s v="A"/>
    <s v="B"/>
    <x v="0"/>
    <n v="1"/>
    <n v="1"/>
    <n v="36"/>
  </r>
  <r>
    <x v="89"/>
    <x v="2"/>
    <n v="20101"/>
    <n v="0.49"/>
    <n v="1502"/>
    <n v="1.4"/>
    <n v="1730"/>
    <n v="7.5324675324675319"/>
    <n v="0.45783791851151684"/>
    <n v="735.98"/>
    <s v="A"/>
    <s v="B"/>
    <x v="0"/>
    <n v="1"/>
    <n v="1"/>
    <n v="43"/>
  </r>
  <r>
    <x v="89"/>
    <x v="3"/>
    <n v="22660"/>
    <n v="0.52"/>
    <n v="1471"/>
    <n v="1.4"/>
    <n v="1760"/>
    <n v="8.3218390804597711"/>
    <n v="0.52700794351279789"/>
    <n v="764.92"/>
    <s v="A"/>
    <s v="B"/>
    <x v="0"/>
    <n v="1"/>
    <n v="1"/>
    <n v="43"/>
  </r>
  <r>
    <x v="89"/>
    <x v="4"/>
    <n v="17551"/>
    <n v="0.54"/>
    <n v="1455"/>
    <n v="1.5"/>
    <n v="1845"/>
    <n v="7.6849894291754755"/>
    <n v="0.37604694889180101"/>
    <n v="785.7"/>
    <s v="A"/>
    <s v="B"/>
    <x v="0"/>
    <n v="1"/>
    <n v="1"/>
    <n v="42"/>
  </r>
  <r>
    <x v="89"/>
    <x v="5"/>
    <n v="18339"/>
    <n v="0.56000000000000005"/>
    <n v="1446"/>
    <n v="1.4"/>
    <n v="2183"/>
    <n v="7.9441117764471052"/>
    <n v="0.34249413817547303"/>
    <n v="809.76"/>
    <s v="A"/>
    <s v="B"/>
    <x v="0"/>
    <n v="1"/>
    <n v="1"/>
    <n v="36"/>
  </r>
  <r>
    <x v="89"/>
    <x v="6"/>
    <n v="21695"/>
    <n v="0.57999999999999996"/>
    <n v="1756"/>
    <n v="1.3"/>
    <n v="3004"/>
    <n v="9.2464358452138491"/>
    <n v="0.35256971652454483"/>
    <n v="1018.48"/>
    <s v="A"/>
    <s v="B"/>
    <x v="0"/>
    <n v="1"/>
    <n v="1"/>
    <n v="33"/>
  </r>
  <r>
    <x v="89"/>
    <x v="7"/>
    <n v="23474"/>
    <n v="0.6"/>
    <n v="1722"/>
    <n v="1.3"/>
    <n v="3503"/>
    <n v="8.1471135940409685"/>
    <n v="0.35098406747891286"/>
    <n v="1033.2"/>
    <s v="A"/>
    <s v="B"/>
    <x v="0"/>
    <n v="1"/>
    <n v="1"/>
    <n v="30"/>
  </r>
  <r>
    <x v="89"/>
    <x v="8"/>
    <n v="25327"/>
    <n v="0.63"/>
    <n v="1705"/>
    <n v="1.4"/>
    <n v="3568"/>
    <n v="6.1311239193083562"/>
    <n v="0.32048801674102734"/>
    <n v="1074.1500000000001"/>
    <s v="A"/>
    <s v="B"/>
    <x v="0"/>
    <n v="1"/>
    <n v="1"/>
    <n v="30"/>
  </r>
  <r>
    <x v="89"/>
    <x v="9"/>
    <n v="27987"/>
    <n v="0.85"/>
    <n v="1679"/>
    <n v="1.7"/>
    <n v="4004"/>
    <n v="6.2889165628891659"/>
    <n v="0.32690177582448993"/>
    <n v="1427.15"/>
    <s v="A"/>
    <s v="B"/>
    <x v="0"/>
    <n v="1"/>
    <n v="1"/>
    <n v="33"/>
  </r>
  <r>
    <x v="90"/>
    <x v="0"/>
    <n v="12279"/>
    <n v="0.17"/>
    <n v="3823.6"/>
    <n v="2.1"/>
    <n v="1554.2"/>
    <n v="6.0069444444444446"/>
    <n v="0.49026793712843064"/>
    <n v="650.01200000000006"/>
    <s v="A"/>
    <s v="B"/>
    <x v="0"/>
    <n v="1"/>
    <n v="1"/>
    <n v="42"/>
  </r>
  <r>
    <x v="90"/>
    <x v="1"/>
    <n v="14667"/>
    <n v="0.2"/>
    <n v="3870"/>
    <n v="1.6"/>
    <n v="1929"/>
    <n v="7"/>
    <n v="0.43137655962364491"/>
    <n v="774"/>
    <s v="A"/>
    <s v="B"/>
    <x v="0"/>
    <n v="1"/>
    <n v="1"/>
    <n v="40"/>
  </r>
  <r>
    <x v="90"/>
    <x v="2"/>
    <n v="15336"/>
    <n v="0.23"/>
    <n v="3882"/>
    <n v="1.2"/>
    <n v="2213"/>
    <n v="9.8284313725490193"/>
    <n v="0.39345331246739695"/>
    <n v="892.86"/>
    <s v="A"/>
    <s v="B"/>
    <x v="0"/>
    <n v="1"/>
    <n v="1"/>
    <n v="40"/>
  </r>
  <r>
    <x v="90"/>
    <x v="3"/>
    <n v="18302"/>
    <n v="0.25"/>
    <n v="3882"/>
    <n v="0.7"/>
    <n v="2633.6"/>
    <n v="14.691629955947137"/>
    <n v="0.42175718500710307"/>
    <n v="970.5"/>
    <s v="A"/>
    <s v="B"/>
    <x v="0"/>
    <n v="1"/>
    <n v="1"/>
    <n v="37"/>
  </r>
  <r>
    <x v="90"/>
    <x v="4"/>
    <n v="20574"/>
    <n v="0.31"/>
    <n v="3847"/>
    <n v="0.8"/>
    <n v="3393.2"/>
    <n v="17.640692640692642"/>
    <n v="0.47195489452707301"/>
    <n v="1192.57"/>
    <s v="A"/>
    <s v="B"/>
    <x v="0"/>
    <n v="1"/>
    <n v="1"/>
    <n v="34"/>
  </r>
  <r>
    <x v="90"/>
    <x v="5"/>
    <n v="33510"/>
    <n v="0.36"/>
    <n v="6314"/>
    <n v="0.9"/>
    <n v="6495"/>
    <n v="15.549019607843137"/>
    <n v="0.39104744852282902"/>
    <n v="2273.04"/>
    <s v="A"/>
    <s v="B"/>
    <x v="0"/>
    <n v="1"/>
    <n v="1"/>
    <n v="34"/>
  </r>
  <r>
    <x v="90"/>
    <x v="6"/>
    <n v="39153"/>
    <n v="0.44"/>
    <n v="6277"/>
    <n v="1.1000000000000001"/>
    <n v="8349.5"/>
    <n v="13.88316151202749"/>
    <n v="0.41501289811764103"/>
    <n v="2761.88"/>
    <s v="A"/>
    <s v="B"/>
    <x v="0"/>
    <n v="1"/>
    <n v="1"/>
    <n v="33"/>
  </r>
  <r>
    <x v="90"/>
    <x v="7"/>
    <n v="46356"/>
    <n v="0.52"/>
    <n v="6162"/>
    <n v="1.5"/>
    <n v="9548.7000000000007"/>
    <n v="10.432098765432098"/>
    <n v="0.46800845629476229"/>
    <n v="3204.24"/>
    <s v="A"/>
    <s v="B"/>
    <x v="0"/>
    <n v="1"/>
    <n v="1"/>
    <n v="33"/>
  </r>
  <r>
    <x v="90"/>
    <x v="8"/>
    <n v="116775"/>
    <n v="0.6"/>
    <n v="7629"/>
    <n v="1.9"/>
    <n v="12748"/>
    <n v="3.7983587338804221"/>
    <n v="0.25186897880539499"/>
    <n v="4577.3999999999996"/>
    <s v="A"/>
    <s v="B"/>
    <x v="0"/>
    <n v="1"/>
    <n v="1"/>
    <n v="34"/>
  </r>
  <r>
    <x v="90"/>
    <x v="9"/>
    <n v="123684"/>
    <n v="0.68"/>
    <n v="7473"/>
    <n v="2.1"/>
    <n v="16136"/>
    <n v="3.3461538461538463"/>
    <n v="0.27276769832799713"/>
    <n v="5081.6400000000003"/>
    <s v="A"/>
    <s v="B"/>
    <x v="0"/>
    <n v="1"/>
    <n v="1"/>
    <n v="31"/>
  </r>
  <r>
    <x v="91"/>
    <x v="0"/>
    <n v="28125"/>
    <n v="0.35"/>
    <n v="2746.3"/>
    <n v="2.2000000000000002"/>
    <n v="2645"/>
    <n v="5.9493670886075938"/>
    <n v="0.49098666666666668"/>
    <n v="961.20500000000004"/>
    <s v="A"/>
    <s v="B"/>
    <x v="0"/>
    <n v="1"/>
    <n v="1"/>
    <n v="40"/>
  </r>
  <r>
    <x v="91"/>
    <x v="1"/>
    <n v="27730"/>
    <n v="0.4"/>
    <n v="2742.4"/>
    <n v="2"/>
    <n v="3046"/>
    <n v="6.6295264623955434"/>
    <n v="0.45059502344031732"/>
    <n v="1096.96"/>
    <s v="A"/>
    <s v="B"/>
    <x v="0"/>
    <n v="1"/>
    <n v="1"/>
    <n v="39"/>
  </r>
  <r>
    <x v="91"/>
    <x v="2"/>
    <n v="27544"/>
    <n v="0.45"/>
    <n v="2701.6"/>
    <n v="1.6"/>
    <n v="3415"/>
    <n v="8.9655172413793096"/>
    <n v="0.43352454255010164"/>
    <n v="1215.72"/>
    <s v="A"/>
    <s v="B"/>
    <x v="0"/>
    <n v="1"/>
    <n v="1"/>
    <n v="39"/>
  </r>
  <r>
    <x v="91"/>
    <x v="3"/>
    <n v="30966"/>
    <n v="0.51"/>
    <n v="2674.9"/>
    <n v="1.3"/>
    <n v="3780"/>
    <n v="10.282776349614396"/>
    <n v="0.48488664987405544"/>
    <n v="1364.1990000000001"/>
    <s v="A"/>
    <s v="B"/>
    <x v="0"/>
    <n v="1"/>
    <n v="1"/>
    <n v="39"/>
  </r>
  <r>
    <x v="91"/>
    <x v="4"/>
    <n v="32113"/>
    <n v="0.56999999999999995"/>
    <n v="2639.6"/>
    <n v="1.3"/>
    <n v="4148"/>
    <n v="12.699228791773779"/>
    <n v="0.5291315043751752"/>
    <n v="1504.5719999999999"/>
    <s v="A"/>
    <s v="B"/>
    <x v="0"/>
    <n v="1"/>
    <n v="1"/>
    <n v="39"/>
  </r>
  <r>
    <x v="91"/>
    <x v="5"/>
    <n v="34366"/>
    <n v="0.64"/>
    <n v="2611.6999999999998"/>
    <n v="1.5"/>
    <n v="4230"/>
    <n v="10.594059405940593"/>
    <n v="0.55453064074957803"/>
    <n v="1671.4879999999998"/>
    <s v="A"/>
    <s v="B"/>
    <x v="0"/>
    <n v="1"/>
    <n v="1"/>
    <n v="42"/>
  </r>
  <r>
    <x v="91"/>
    <x v="6"/>
    <n v="34387"/>
    <n v="0.7"/>
    <n v="2591.5"/>
    <n v="2.1"/>
    <n v="4397"/>
    <n v="8.6557788944723626"/>
    <n v="0.57108791112920576"/>
    <n v="1814.05"/>
    <s v="A"/>
    <s v="B"/>
    <x v="0"/>
    <n v="1"/>
    <n v="1"/>
    <n v="44"/>
  </r>
  <r>
    <x v="91"/>
    <x v="7"/>
    <n v="40776"/>
    <n v="0.76"/>
    <n v="2601.5"/>
    <n v="1.9"/>
    <n v="5052"/>
    <n v="9.0948275862068986"/>
    <n v="0.58625171669609577"/>
    <n v="1977.14"/>
    <s v="A"/>
    <s v="B"/>
    <x v="0"/>
    <n v="1"/>
    <n v="1"/>
    <n v="41"/>
  </r>
  <r>
    <x v="91"/>
    <x v="8"/>
    <n v="43706"/>
    <n v="0.82"/>
    <n v="2594.4"/>
    <n v="1.9"/>
    <n v="5731"/>
    <n v="7.9751332149200707"/>
    <n v="0.54530270443417383"/>
    <n v="2127.4079999999999"/>
    <s v="A"/>
    <s v="B"/>
    <x v="0"/>
    <n v="1"/>
    <n v="1"/>
    <n v="39"/>
  </r>
  <r>
    <x v="91"/>
    <x v="9"/>
    <n v="57048"/>
    <n v="0.93"/>
    <n v="2543.8000000000002"/>
    <n v="1.9"/>
    <n v="6481"/>
    <n v="8.5864297253634891"/>
    <n v="0.60827724021876317"/>
    <n v="2365.7340000000004"/>
    <s v="A"/>
    <s v="B"/>
    <x v="0"/>
    <n v="1"/>
    <n v="1"/>
    <n v="39"/>
  </r>
  <r>
    <x v="92"/>
    <x v="0"/>
    <n v="941"/>
    <n v="0"/>
    <n v="1035.0999999999999"/>
    <n v="0"/>
    <n v="30.2"/>
    <n v="3.051948051948052"/>
    <n v="0.14718384697130713"/>
    <n v="0"/>
    <s v="A"/>
    <s v="A"/>
    <x v="0"/>
    <n v="3"/>
    <n v="3"/>
    <n v="0"/>
  </r>
  <r>
    <x v="92"/>
    <x v="1"/>
    <n v="1185"/>
    <n v="0"/>
    <n v="1064.5999999999999"/>
    <n v="0"/>
    <n v="21"/>
    <n v="3.3544303797468351"/>
    <n v="0.28430379746835444"/>
    <n v="0"/>
    <s v="A"/>
    <s v="A"/>
    <x v="0"/>
    <n v="3"/>
    <n v="3"/>
    <n v="0"/>
  </r>
  <r>
    <x v="92"/>
    <x v="2"/>
    <n v="2275"/>
    <n v="0"/>
    <n v="1090"/>
    <n v="0"/>
    <n v="81.099999999999994"/>
    <n v="10.454545454545455"/>
    <n v="0.54241758241758242"/>
    <n v="0"/>
    <s v="A"/>
    <s v="A"/>
    <x v="0"/>
    <n v="3"/>
    <n v="3"/>
    <n v="0"/>
  </r>
  <r>
    <x v="92"/>
    <x v="3"/>
    <n v="2567"/>
    <n v="0"/>
    <n v="1129.5"/>
    <n v="0"/>
    <n v="125.5"/>
    <n v="3.8823529411764706"/>
    <n v="0.6022594468250877"/>
    <n v="0"/>
    <s v="A"/>
    <s v="A"/>
    <x v="0"/>
    <n v="3"/>
    <n v="3"/>
    <n v="0"/>
  </r>
  <r>
    <x v="92"/>
    <x v="4"/>
    <n v="4535"/>
    <n v="0"/>
    <n v="1292.7"/>
    <n v="0"/>
    <n v="391.9"/>
    <n v="21.554054054054053"/>
    <n v="0.19316427783902976"/>
    <n v="0"/>
    <s v="A"/>
    <s v="A"/>
    <x v="0"/>
    <n v="3"/>
    <n v="3"/>
    <n v="0"/>
  </r>
  <r>
    <x v="92"/>
    <x v="5"/>
    <n v="6063"/>
    <n v="0"/>
    <n v="1495.3"/>
    <n v="0"/>
    <n v="815.9"/>
    <n v="15.379403794037941"/>
    <n v="7.7849249546429161E-2"/>
    <n v="0"/>
    <s v="A"/>
    <s v="A"/>
    <x v="0"/>
    <n v="3"/>
    <n v="3"/>
    <n v="0"/>
  </r>
  <r>
    <x v="92"/>
    <x v="6"/>
    <n v="5747"/>
    <n v="0"/>
    <n v="1526.6"/>
    <n v="0"/>
    <n v="788.9"/>
    <n v="9.984375"/>
    <n v="9.0655994431877496E-2"/>
    <n v="0"/>
    <s v="A"/>
    <s v="A"/>
    <x v="0"/>
    <n v="3"/>
    <n v="3"/>
    <n v="0"/>
  </r>
  <r>
    <x v="92"/>
    <x v="7"/>
    <n v="6510"/>
    <n v="0"/>
    <n v="1557.1"/>
    <n v="0"/>
    <n v="618.9"/>
    <n v="5.5346820809248554"/>
    <n v="0.1037173579109063"/>
    <n v="0"/>
    <s v="A"/>
    <s v="A"/>
    <x v="0"/>
    <n v="3"/>
    <n v="3"/>
    <n v="0"/>
  </r>
  <r>
    <x v="92"/>
    <x v="8"/>
    <n v="8822"/>
    <n v="0.09"/>
    <n v="1596.7"/>
    <n v="0.5"/>
    <n v="918.7"/>
    <n v="4.4327731092436977"/>
    <n v="0.10553162548175017"/>
    <n v="143.703"/>
    <s v="A"/>
    <s v="A"/>
    <x v="0"/>
    <n v="3"/>
    <n v="3"/>
    <n v="15"/>
  </r>
  <r>
    <x v="92"/>
    <x v="9"/>
    <n v="10820"/>
    <n v="0.19"/>
    <n v="1635"/>
    <n v="0.6"/>
    <n v="1824"/>
    <n v="6.0659898477157359"/>
    <n v="8.262476894639556E-2"/>
    <n v="310.64999999999998"/>
    <s v="A"/>
    <s v="A"/>
    <x v="0"/>
    <n v="3"/>
    <n v="3"/>
    <n v="17"/>
  </r>
  <r>
    <x v="93"/>
    <x v="0"/>
    <n v="3916"/>
    <n v="0.52"/>
    <n v="202"/>
    <n v="2.7"/>
    <n v="292"/>
    <n v="2.3345588235294117"/>
    <n v="0.36618998978549538"/>
    <n v="105.04"/>
    <s v="A"/>
    <s v="B"/>
    <x v="0"/>
    <n v="3"/>
    <n v="3"/>
    <n v="37"/>
  </r>
  <r>
    <x v="93"/>
    <x v="1"/>
    <n v="3933"/>
    <n v="0.56999999999999995"/>
    <n v="189.4"/>
    <n v="2.5"/>
    <n v="359.2"/>
    <n v="2.7164887307236061"/>
    <n v="0.36816679379608441"/>
    <n v="107.958"/>
    <s v="A"/>
    <s v="B"/>
    <x v="0"/>
    <n v="3"/>
    <n v="3"/>
    <n v="32"/>
  </r>
  <r>
    <x v="93"/>
    <x v="2"/>
    <n v="3900"/>
    <n v="0.63"/>
    <n v="182.6"/>
    <n v="2.1"/>
    <n v="394"/>
    <n v="3.1311475409836063"/>
    <n v="0.34846153846153849"/>
    <n v="115.038"/>
    <s v="A"/>
    <s v="B"/>
    <x v="0"/>
    <n v="3"/>
    <n v="3"/>
    <n v="31"/>
  </r>
  <r>
    <x v="93"/>
    <x v="3"/>
    <n v="3648"/>
    <n v="0.7"/>
    <n v="167.6"/>
    <n v="2.1"/>
    <n v="395"/>
    <n v="3.6542792792792791"/>
    <n v="0.35197368421052633"/>
    <n v="117.32"/>
    <s v="A"/>
    <s v="B"/>
    <x v="0"/>
    <n v="3"/>
    <n v="3"/>
    <n v="32"/>
  </r>
  <r>
    <x v="93"/>
    <x v="4"/>
    <n v="11256"/>
    <n v="0.74"/>
    <n v="189.6"/>
    <n v="2"/>
    <n v="410"/>
    <n v="2.1112929623567926"/>
    <n v="0.50035536602700781"/>
    <n v="140.304"/>
    <s v="A"/>
    <s v="B"/>
    <x v="0"/>
    <n v="3"/>
    <n v="3"/>
    <n v="34"/>
  </r>
  <r>
    <x v="93"/>
    <x v="5"/>
    <n v="11267"/>
    <n v="0.78"/>
    <n v="207.3"/>
    <n v="2.2999999999999998"/>
    <n v="381"/>
    <n v="2.0942111237230416"/>
    <n v="0.48096210171296705"/>
    <n v="161.69400000000002"/>
    <s v="A"/>
    <s v="B"/>
    <x v="0"/>
    <n v="3"/>
    <n v="3"/>
    <n v="44"/>
  </r>
  <r>
    <x v="93"/>
    <x v="6"/>
    <n v="10350"/>
    <n v="0.8"/>
    <n v="220.4"/>
    <n v="2.2999999999999998"/>
    <n v="189"/>
    <n v="1.8370883882149049"/>
    <n v="0.41971014492753622"/>
    <n v="176.32"/>
    <s v="A"/>
    <s v="B"/>
    <x v="0"/>
    <n v="3"/>
    <n v="3"/>
    <n v="90"/>
  </r>
  <r>
    <x v="93"/>
    <x v="7"/>
    <n v="9706"/>
    <n v="0.82"/>
    <n v="221.1"/>
    <n v="2.2999999999999998"/>
    <n v="339"/>
    <n v="2.5815602836879434"/>
    <n v="0.46290954049041833"/>
    <n v="181.30199999999999"/>
    <s v="A"/>
    <s v="B"/>
    <x v="0"/>
    <n v="3"/>
    <n v="3"/>
    <n v="53"/>
  </r>
  <r>
    <x v="93"/>
    <x v="8"/>
    <n v="9445"/>
    <n v="0.86"/>
    <n v="222.5"/>
    <n v="2.5"/>
    <n v="374"/>
    <n v="2.2995361166335324"/>
    <n v="0.45156167284277393"/>
    <n v="191.35"/>
    <s v="A"/>
    <s v="B"/>
    <x v="0"/>
    <n v="3"/>
    <n v="3"/>
    <n v="51"/>
  </r>
  <r>
    <x v="93"/>
    <x v="9"/>
    <n v="10095"/>
    <n v="0.97"/>
    <n v="222.3"/>
    <n v="2.4"/>
    <n v="487"/>
    <n v="2.4771480804387567"/>
    <n v="0.42625061911837542"/>
    <n v="215.631"/>
    <s v="A"/>
    <s v="B"/>
    <x v="0"/>
    <n v="3"/>
    <n v="3"/>
    <n v="45"/>
  </r>
  <r>
    <x v="94"/>
    <x v="0"/>
    <n v="2203"/>
    <n v="0.24"/>
    <n v="126.9"/>
    <n v="2"/>
    <n v="129.80000000000001"/>
    <n v="1.6228646517739818"/>
    <n v="0.56241488878801638"/>
    <n v="30.456"/>
    <s v="A"/>
    <s v="B"/>
    <x v="0"/>
    <n v="3"/>
    <n v="3"/>
    <n v="23"/>
  </r>
  <r>
    <x v="94"/>
    <x v="1"/>
    <n v="2842"/>
    <n v="0.27"/>
    <n v="127.4"/>
    <n v="2.1"/>
    <n v="142.6"/>
    <n v="1.4819136522753791"/>
    <n v="0.61822660098522164"/>
    <n v="34.398000000000003"/>
    <s v="A"/>
    <s v="B"/>
    <x v="0"/>
    <n v="3"/>
    <n v="3"/>
    <n v="24"/>
  </r>
  <r>
    <x v="94"/>
    <x v="2"/>
    <n v="5340"/>
    <n v="0.28999999999999998"/>
    <n v="161.80000000000001"/>
    <n v="1.6"/>
    <n v="178.7"/>
    <n v="1.6827344434706397"/>
    <n v="0.62191011235955052"/>
    <n v="46.921999999999997"/>
    <s v="A"/>
    <s v="B"/>
    <x v="0"/>
    <n v="3"/>
    <n v="3"/>
    <n v="28"/>
  </r>
  <r>
    <x v="94"/>
    <x v="3"/>
    <n v="5686"/>
    <n v="0.33"/>
    <n v="168.6"/>
    <n v="1"/>
    <n v="339.8"/>
    <n v="2.2488921713441656"/>
    <n v="0.56823777699613087"/>
    <n v="55.637999999999998"/>
    <s v="A"/>
    <s v="B"/>
    <x v="0"/>
    <n v="3"/>
    <n v="3"/>
    <n v="20"/>
  </r>
  <r>
    <x v="94"/>
    <x v="4"/>
    <n v="6381"/>
    <n v="0.4"/>
    <n v="180.8"/>
    <n v="0.9"/>
    <n v="401.2"/>
    <n v="2.6434426229508197"/>
    <n v="0.48879485973985271"/>
    <n v="72.319999999999993"/>
    <s v="A"/>
    <s v="B"/>
    <x v="0"/>
    <n v="3"/>
    <n v="3"/>
    <n v="20"/>
  </r>
  <r>
    <x v="94"/>
    <x v="5"/>
    <n v="7828"/>
    <n v="0.48"/>
    <n v="191.7"/>
    <n v="1.8"/>
    <n v="445.4"/>
    <n v="1.9220572640509015"/>
    <n v="0.53806847215125186"/>
    <n v="92.015999999999991"/>
    <s v="A"/>
    <s v="B"/>
    <x v="0"/>
    <n v="3"/>
    <n v="3"/>
    <n v="21"/>
  </r>
  <r>
    <x v="94"/>
    <x v="6"/>
    <n v="10369"/>
    <n v="0.52"/>
    <n v="191.8"/>
    <n v="2.6"/>
    <n v="260.3"/>
    <n v="0.97293156281920334"/>
    <n v="0.62889381811167899"/>
    <n v="99.736000000000004"/>
    <s v="A"/>
    <s v="B"/>
    <x v="0"/>
    <n v="3"/>
    <n v="3"/>
    <n v="38"/>
  </r>
  <r>
    <x v="94"/>
    <x v="7"/>
    <n v="10539"/>
    <n v="0.52"/>
    <n v="193"/>
    <n v="2.7"/>
    <n v="318.3"/>
    <n v="0.9182209469153515"/>
    <n v="0.61599772274409337"/>
    <n v="100.36"/>
    <s v="A"/>
    <s v="B"/>
    <x v="0"/>
    <n v="3"/>
    <n v="3"/>
    <n v="31"/>
  </r>
  <r>
    <x v="94"/>
    <x v="8"/>
    <n v="11323"/>
    <n v="0.52"/>
    <n v="196.1"/>
    <n v="2.2000000000000002"/>
    <n v="280.7"/>
    <n v="1.0901563937442502"/>
    <n v="0.62050693279166302"/>
    <n v="101.97199999999999"/>
    <s v="A"/>
    <s v="B"/>
    <x v="0"/>
    <n v="3"/>
    <n v="3"/>
    <n v="35"/>
  </r>
  <r>
    <x v="94"/>
    <x v="9"/>
    <n v="11964"/>
    <n v="0.52"/>
    <n v="201.3"/>
    <n v="1.2"/>
    <n v="474.7"/>
    <n v="1.8914956011730204"/>
    <n v="0.59353059177532597"/>
    <n v="104.67600000000002"/>
    <s v="A"/>
    <s v="B"/>
    <x v="0"/>
    <n v="3"/>
    <n v="3"/>
    <n v="22"/>
  </r>
  <r>
    <x v="95"/>
    <x v="0"/>
    <n v="22002"/>
    <n v="0.83"/>
    <n v="1218.7"/>
    <n v="3.5"/>
    <n v="1889.3"/>
    <n v="4.7855750487329436"/>
    <n v="0.48759203708753751"/>
    <n v="1011.521"/>
    <s v="A"/>
    <s v="A"/>
    <x v="0"/>
    <n v="2"/>
    <n v="2"/>
    <n v="47"/>
  </r>
  <r>
    <x v="95"/>
    <x v="1"/>
    <n v="23449"/>
    <n v="0.86"/>
    <n v="1199.7"/>
    <n v="3.4"/>
    <n v="2101"/>
    <n v="4.6578947368421053"/>
    <n v="0.48296302614183972"/>
    <n v="1031.742"/>
    <s v="A"/>
    <s v="A"/>
    <x v="0"/>
    <n v="2"/>
    <n v="2"/>
    <n v="44"/>
  </r>
  <r>
    <x v="95"/>
    <x v="2"/>
    <n v="42132"/>
    <n v="0.9"/>
    <n v="1837.3"/>
    <n v="3"/>
    <n v="3364"/>
    <n v="5.8271375464684017"/>
    <n v="0.52860058862622239"/>
    <n v="1653.57"/>
    <s v="A"/>
    <s v="A"/>
    <x v="0"/>
    <n v="2"/>
    <n v="2"/>
    <n v="48"/>
  </r>
  <r>
    <x v="95"/>
    <x v="3"/>
    <n v="45066"/>
    <n v="0.94"/>
    <n v="1959.3"/>
    <n v="2.2000000000000002"/>
    <n v="4117"/>
    <n v="6.8941717791411055"/>
    <n v="0.50150889806062215"/>
    <n v="1841.742"/>
    <s v="A"/>
    <s v="A"/>
    <x v="0"/>
    <n v="2"/>
    <n v="2"/>
    <n v="44"/>
  </r>
  <r>
    <x v="95"/>
    <x v="4"/>
    <n v="83215"/>
    <n v="0.97"/>
    <n v="3395.4"/>
    <n v="1.8"/>
    <n v="7439"/>
    <n v="6.6073697585768745"/>
    <n v="0.44136273508381901"/>
    <n v="3293.538"/>
    <s v="A"/>
    <s v="A"/>
    <x v="0"/>
    <n v="2"/>
    <n v="2"/>
    <n v="44"/>
  </r>
  <r>
    <x v="95"/>
    <x v="5"/>
    <n v="98651"/>
    <n v="1.01"/>
    <n v="3386"/>
    <n v="2.2000000000000002"/>
    <n v="7746"/>
    <n v="5.2111111111111112"/>
    <n v="0.47489635178558759"/>
    <n v="3419.86"/>
    <s v="A"/>
    <s v="A"/>
    <x v="0"/>
    <n v="2"/>
    <n v="2"/>
    <n v="44"/>
  </r>
  <r>
    <x v="95"/>
    <x v="6"/>
    <n v="96322"/>
    <n v="1.02"/>
    <n v="3354.2"/>
    <n v="2.4"/>
    <n v="7972"/>
    <n v="4.6233230134158925"/>
    <n v="0.42649654284587113"/>
    <n v="3421.2839999999997"/>
    <s v="A"/>
    <s v="A"/>
    <x v="0"/>
    <n v="2"/>
    <n v="2"/>
    <n v="43"/>
  </r>
  <r>
    <x v="95"/>
    <x v="7"/>
    <n v="95057"/>
    <n v="1.07"/>
    <n v="3317.6"/>
    <n v="3.5"/>
    <n v="7219"/>
    <n v="3.0269730269730273"/>
    <n v="0.34974804590929653"/>
    <n v="3549.8320000000003"/>
    <s v="A"/>
    <s v="A"/>
    <x v="0"/>
    <n v="2"/>
    <n v="2"/>
    <n v="49"/>
  </r>
  <r>
    <x v="95"/>
    <x v="8"/>
    <n v="100166"/>
    <n v="1.37"/>
    <n v="3305.2"/>
    <n v="5.8"/>
    <n v="5051"/>
    <n v="2.1823681936041486"/>
    <n v="0.44506119841063835"/>
    <n v="4528.1239999999998"/>
    <s v="A"/>
    <s v="A"/>
    <x v="0"/>
    <n v="2"/>
    <n v="2"/>
    <n v="90"/>
  </r>
  <r>
    <x v="95"/>
    <x v="9"/>
    <n v="108844"/>
    <n v="1.25"/>
    <n v="3300.9"/>
    <n v="5"/>
    <n v="4884"/>
    <n v="2.0626525630593981"/>
    <n v="0.36901436918893094"/>
    <n v="4126.125"/>
    <s v="A"/>
    <s v="A"/>
    <x v="0"/>
    <n v="2"/>
    <n v="2"/>
    <n v="85"/>
  </r>
  <r>
    <x v="96"/>
    <x v="0"/>
    <n v="4665"/>
    <n v="0.28000000000000003"/>
    <n v="1456.7"/>
    <n v="2.5"/>
    <n v="1053"/>
    <n v="10.855855855855856"/>
    <n v="0.52497320471596998"/>
    <n v="407.87600000000003"/>
    <s v="B"/>
    <s v="B"/>
    <x v="1"/>
    <n v="3"/>
    <n v="1"/>
    <n v="40"/>
  </r>
  <r>
    <x v="96"/>
    <x v="1"/>
    <n v="5398"/>
    <n v="0.32"/>
    <n v="1461.5"/>
    <n v="2.1"/>
    <n v="1212.8"/>
    <n v="10.957446808510639"/>
    <n v="0.49018154872174879"/>
    <n v="467.68"/>
    <s v="B"/>
    <s v="B"/>
    <x v="1"/>
    <n v="3"/>
    <n v="1"/>
    <n v="39"/>
  </r>
  <r>
    <x v="96"/>
    <x v="2"/>
    <n v="6507"/>
    <n v="0.37"/>
    <n v="1466"/>
    <n v="1.5"/>
    <n v="1444"/>
    <n v="12.473958333333334"/>
    <n v="0.45136007376671278"/>
    <n v="542.41999999999996"/>
    <s v="B"/>
    <s v="B"/>
    <x v="1"/>
    <n v="3"/>
    <n v="1"/>
    <n v="38"/>
  </r>
  <r>
    <x v="96"/>
    <x v="3"/>
    <n v="7840"/>
    <n v="0.43"/>
    <n v="1472"/>
    <n v="0.9"/>
    <n v="1756"/>
    <n v="16.194852941176467"/>
    <n v="0.38724489795918365"/>
    <n v="632.96"/>
    <s v="B"/>
    <s v="B"/>
    <x v="1"/>
    <n v="3"/>
    <n v="1"/>
    <n v="36"/>
  </r>
  <r>
    <x v="96"/>
    <x v="4"/>
    <n v="9375"/>
    <n v="0.49"/>
    <n v="1472"/>
    <n v="1"/>
    <n v="2110"/>
    <n v="14.401709401709402"/>
    <n v="0.34229333333333334"/>
    <n v="721.28"/>
    <s v="B"/>
    <s v="B"/>
    <x v="1"/>
    <n v="3"/>
    <n v="1"/>
    <n v="34"/>
  </r>
  <r>
    <x v="96"/>
    <x v="5"/>
    <n v="10805"/>
    <n v="0.55000000000000004"/>
    <n v="1463"/>
    <n v="1.2"/>
    <n v="2423"/>
    <n v="10.825358851674642"/>
    <n v="0.33734382230448867"/>
    <n v="804.65"/>
    <s v="B"/>
    <s v="B"/>
    <x v="1"/>
    <n v="3"/>
    <n v="1"/>
    <n v="33"/>
  </r>
  <r>
    <x v="96"/>
    <x v="6"/>
    <n v="12174"/>
    <n v="0.62"/>
    <n v="1465"/>
    <n v="1.6"/>
    <n v="2325.6999999999998"/>
    <n v="9.2181069958847726"/>
    <n v="0.32175127320519137"/>
    <n v="908.3"/>
    <s v="B"/>
    <s v="B"/>
    <x v="1"/>
    <n v="3"/>
    <n v="1"/>
    <n v="39"/>
  </r>
  <r>
    <x v="96"/>
    <x v="7"/>
    <n v="14136"/>
    <n v="0.67"/>
    <n v="1468"/>
    <n v="2.6"/>
    <n v="1974"/>
    <n v="4.7207207207207205"/>
    <n v="0.33453593661573289"/>
    <n v="983.56"/>
    <s v="B"/>
    <s v="B"/>
    <x v="1"/>
    <n v="3"/>
    <n v="1"/>
    <n v="50"/>
  </r>
  <r>
    <x v="96"/>
    <x v="8"/>
    <n v="15102"/>
    <n v="0.56999999999999995"/>
    <n v="1471"/>
    <n v="3.3"/>
    <n v="450"/>
    <n v="3.8076152304609217"/>
    <n v="0.46477287776453452"/>
    <n v="838.47"/>
    <s v="B"/>
    <s v="B"/>
    <x v="1"/>
    <n v="3"/>
    <n v="1"/>
    <n v="100"/>
  </r>
  <r>
    <x v="96"/>
    <x v="9"/>
    <n v="15911"/>
    <n v="0.22"/>
    <n v="1475"/>
    <n v="1.2"/>
    <n v="13"/>
    <n v="4.4457831325301198"/>
    <n v="0.47765696687826031"/>
    <n v="324.5"/>
    <s v="B"/>
    <s v="B"/>
    <x v="1"/>
    <n v="3"/>
    <n v="1"/>
    <n v="100"/>
  </r>
  <r>
    <x v="97"/>
    <x v="0"/>
    <n v="8910"/>
    <n v="0.71"/>
    <n v="486.3"/>
    <n v="2.2999999999999998"/>
    <n v="649.20000000000005"/>
    <n v="2.957884427032321"/>
    <n v="0.37912457912457914"/>
    <n v="345.27299999999997"/>
    <s v="A"/>
    <s v="B"/>
    <x v="0"/>
    <n v="3"/>
    <n v="2"/>
    <n v="50"/>
  </r>
  <r>
    <x v="97"/>
    <x v="1"/>
    <n v="10325"/>
    <n v="0.75"/>
    <n v="493.1"/>
    <n v="1.8"/>
    <n v="851.5"/>
    <n v="3.8036809815950923"/>
    <n v="0.39815980629539954"/>
    <n v="369.82499999999999"/>
    <s v="A"/>
    <s v="B"/>
    <x v="0"/>
    <n v="3"/>
    <n v="2"/>
    <n v="43"/>
  </r>
  <r>
    <x v="97"/>
    <x v="2"/>
    <n v="12097"/>
    <n v="0.75"/>
    <n v="498"/>
    <n v="1.1000000000000001"/>
    <n v="1295.7"/>
    <n v="5.3348214285714288"/>
    <n v="0.38844341572290653"/>
    <n v="373.5"/>
    <s v="A"/>
    <s v="B"/>
    <x v="0"/>
    <n v="3"/>
    <n v="2"/>
    <n v="29"/>
  </r>
  <r>
    <x v="97"/>
    <x v="3"/>
    <n v="16078"/>
    <n v="0.75"/>
    <n v="546.4"/>
    <n v="1.2"/>
    <n v="1394.2"/>
    <n v="4.256393001345895"/>
    <n v="0.44806567981092177"/>
    <n v="409.8"/>
    <s v="A"/>
    <s v="B"/>
    <x v="0"/>
    <n v="3"/>
    <n v="2"/>
    <n v="28"/>
  </r>
  <r>
    <x v="97"/>
    <x v="4"/>
    <n v="15081"/>
    <n v="0.75"/>
    <n v="565.9"/>
    <n v="1.3"/>
    <n v="459.7"/>
    <n v="4.2448680351906161"/>
    <n v="0.44141635170081561"/>
    <n v="424.42500000000001"/>
    <s v="A"/>
    <s v="B"/>
    <x v="0"/>
    <n v="3"/>
    <n v="2"/>
    <n v="89"/>
  </r>
  <r>
    <x v="97"/>
    <x v="5"/>
    <n v="17173"/>
    <n v="0.75"/>
    <n v="572.70000000000005"/>
    <n v="1"/>
    <n v="734.6"/>
    <n v="4.9171270718232041"/>
    <n v="0.440458859838118"/>
    <n v="429.52499999999998"/>
    <s v="A"/>
    <s v="B"/>
    <x v="0"/>
    <n v="3"/>
    <n v="2"/>
    <n v="58"/>
  </r>
  <r>
    <x v="97"/>
    <x v="6"/>
    <n v="22326"/>
    <n v="0.75"/>
    <n v="576.20000000000005"/>
    <n v="1.3"/>
    <n v="809.2"/>
    <n v="4.2503438789546077"/>
    <n v="0.55692914091194123"/>
    <n v="432.15"/>
    <s v="A"/>
    <s v="B"/>
    <x v="0"/>
    <n v="3"/>
    <n v="2"/>
    <n v="53"/>
  </r>
  <r>
    <x v="97"/>
    <x v="7"/>
    <n v="19435"/>
    <n v="0.75"/>
    <n v="582.20000000000005"/>
    <n v="1.6"/>
    <n v="694.4"/>
    <n v="4.9740394600207676"/>
    <n v="0.64214046822742477"/>
    <n v="436.65"/>
    <s v="A"/>
    <s v="B"/>
    <x v="0"/>
    <n v="3"/>
    <n v="2"/>
    <n v="62"/>
  </r>
  <r>
    <x v="97"/>
    <x v="8"/>
    <n v="20041"/>
    <n v="0.75"/>
    <n v="586"/>
    <n v="1.7"/>
    <n v="910.8"/>
    <n v="4.5717131474103594"/>
    <n v="0.64328127338955143"/>
    <n v="439.5"/>
    <s v="A"/>
    <s v="B"/>
    <x v="0"/>
    <n v="3"/>
    <n v="2"/>
    <n v="48"/>
  </r>
  <r>
    <x v="97"/>
    <x v="9"/>
    <n v="16001"/>
    <n v="0.75"/>
    <n v="588.5"/>
    <n v="1.2"/>
    <n v="1236.0999999999999"/>
    <n v="5.8902791145332047"/>
    <n v="0.54027873257921377"/>
    <n v="441.375"/>
    <s v="A"/>
    <s v="B"/>
    <x v="0"/>
    <n v="3"/>
    <n v="2"/>
    <n v="36"/>
  </r>
  <r>
    <x v="98"/>
    <x v="0"/>
    <n v="3256"/>
    <n v="0.01"/>
    <n v="729.2"/>
    <n v="0.2"/>
    <n v="182.6"/>
    <n v="2.3214285714285716"/>
    <n v="0.39066339066339067"/>
    <n v="7.2920000000000007"/>
    <s v="A"/>
    <s v="B"/>
    <x v="0"/>
    <n v="3"/>
    <n v="3"/>
    <n v="3"/>
  </r>
  <r>
    <x v="98"/>
    <x v="1"/>
    <n v="3723"/>
    <n v="0.01"/>
    <n v="734.6"/>
    <n v="0.2"/>
    <n v="207.3"/>
    <n v="2.3883928571428568"/>
    <n v="0.38006983615363954"/>
    <n v="7.3460000000000001"/>
    <s v="A"/>
    <s v="B"/>
    <x v="0"/>
    <n v="3"/>
    <n v="3"/>
    <n v="3"/>
  </r>
  <r>
    <x v="98"/>
    <x v="2"/>
    <n v="4246"/>
    <n v="0.01"/>
    <n v="746.6"/>
    <n v="0.2"/>
    <n v="317.8"/>
    <n v="2.2304832713754648"/>
    <n v="0.35256712199717383"/>
    <n v="7.4660000000000002"/>
    <s v="A"/>
    <s v="B"/>
    <x v="0"/>
    <n v="3"/>
    <n v="3"/>
    <n v="2"/>
  </r>
  <r>
    <x v="98"/>
    <x v="3"/>
    <n v="4716"/>
    <n v="0.01"/>
    <n v="755.8"/>
    <n v="0.1"/>
    <n v="433.4"/>
    <n v="2.7444794952681386"/>
    <n v="0.31255301102629346"/>
    <n v="7.5579999999999998"/>
    <s v="A"/>
    <s v="B"/>
    <x v="0"/>
    <n v="3"/>
    <n v="3"/>
    <n v="2"/>
  </r>
  <r>
    <x v="98"/>
    <x v="4"/>
    <n v="5652"/>
    <n v="0.01"/>
    <n v="749.1"/>
    <n v="0.1"/>
    <n v="474.4"/>
    <n v="3.3377308707124005"/>
    <n v="0.32413305024769995"/>
    <n v="7.4910000000000005"/>
    <s v="A"/>
    <s v="B"/>
    <x v="0"/>
    <n v="3"/>
    <n v="3"/>
    <n v="2"/>
  </r>
  <r>
    <x v="98"/>
    <x v="5"/>
    <n v="6670"/>
    <n v="0.02"/>
    <n v="756.2"/>
    <n v="0.1"/>
    <n v="625.20000000000005"/>
    <n v="3.6513157894736841"/>
    <n v="0.30869565217391304"/>
    <n v="15.124000000000001"/>
    <s v="A"/>
    <s v="B"/>
    <x v="0"/>
    <n v="3"/>
    <n v="3"/>
    <n v="2"/>
  </r>
  <r>
    <x v="98"/>
    <x v="6"/>
    <n v="8997"/>
    <n v="0.02"/>
    <n v="766.8"/>
    <n v="0.1"/>
    <n v="412.9"/>
    <n v="3.3015267175572518"/>
    <n v="0.39635434033566747"/>
    <n v="15.335999999999999"/>
    <s v="A"/>
    <s v="B"/>
    <x v="0"/>
    <n v="3"/>
    <n v="3"/>
    <n v="3"/>
  </r>
  <r>
    <x v="98"/>
    <x v="7"/>
    <n v="8954"/>
    <n v="0.02"/>
    <n v="776.7"/>
    <n v="0.1"/>
    <n v="193"/>
    <n v="2.8910369068541297"/>
    <n v="0.33359392450301539"/>
    <n v="15.534000000000001"/>
    <s v="A"/>
    <s v="B"/>
    <x v="0"/>
    <n v="3"/>
    <n v="3"/>
    <n v="7"/>
  </r>
  <r>
    <x v="98"/>
    <x v="8"/>
    <n v="9878"/>
    <n v="0.02"/>
    <n v="789.4"/>
    <n v="0.1"/>
    <n v="298"/>
    <n v="2.453125"/>
    <n v="0.15225754201255315"/>
    <n v="15.788"/>
    <s v="A"/>
    <s v="B"/>
    <x v="0"/>
    <n v="3"/>
    <n v="3"/>
    <n v="5"/>
  </r>
  <r>
    <x v="98"/>
    <x v="9"/>
    <n v="11337"/>
    <n v="0.02"/>
    <n v="785"/>
    <n v="0.1"/>
    <n v="313"/>
    <n v="2.1306818181818183"/>
    <n v="0.3388903590014995"/>
    <n v="15.7"/>
    <s v="A"/>
    <s v="B"/>
    <x v="0"/>
    <n v="3"/>
    <n v="3"/>
    <n v="4"/>
  </r>
  <r>
    <x v="99"/>
    <x v="0"/>
    <n v="15196"/>
    <n v="0.5"/>
    <n v="698.4"/>
    <n v="4.0999999999999996"/>
    <n v="946.1"/>
    <n v="1.8345864661654134"/>
    <n v="0.55244801263490395"/>
    <n v="349.2"/>
    <s v="B"/>
    <s v="B"/>
    <x v="0"/>
    <n v="3"/>
    <n v="3"/>
    <n v="37"/>
  </r>
  <r>
    <x v="99"/>
    <x v="1"/>
    <n v="16953"/>
    <n v="0.5"/>
    <n v="860.2"/>
    <n v="2.9"/>
    <n v="1226.9000000000001"/>
    <n v="1.707070707070707"/>
    <n v="0.37132071019878488"/>
    <n v="430.1"/>
    <s v="B"/>
    <s v="B"/>
    <x v="0"/>
    <n v="3"/>
    <n v="3"/>
    <n v="34"/>
  </r>
  <r>
    <x v="99"/>
    <x v="2"/>
    <n v="18185"/>
    <n v="0.5"/>
    <n v="847"/>
    <n v="2.2999999999999998"/>
    <n v="921.5"/>
    <n v="2.0590994371482174"/>
    <n v="0.37569425350563651"/>
    <n v="423.5"/>
    <s v="B"/>
    <s v="B"/>
    <x v="0"/>
    <n v="3"/>
    <n v="3"/>
    <n v="47"/>
  </r>
  <r>
    <x v="99"/>
    <x v="3"/>
    <n v="33231"/>
    <n v="0.5"/>
    <n v="1181.3"/>
    <n v="1.6"/>
    <n v="1540.1"/>
    <n v="4.3979057591623043"/>
    <n v="0.49631368300683099"/>
    <n v="590.65"/>
    <s v="B"/>
    <s v="B"/>
    <x v="0"/>
    <n v="3"/>
    <n v="3"/>
    <n v="28"/>
  </r>
  <r>
    <x v="99"/>
    <x v="4"/>
    <n v="21803"/>
    <n v="0.5"/>
    <n v="1243.2"/>
    <n v="0.9"/>
    <n v="-745"/>
    <n v="5.2661064425770308"/>
    <n v="0.40508186946750446"/>
    <n v="621.6"/>
    <s v="B"/>
    <s v="B"/>
    <x v="0"/>
    <n v="3"/>
    <n v="3"/>
    <n v="100"/>
  </r>
  <r>
    <x v="99"/>
    <x v="5"/>
    <n v="23649"/>
    <n v="0.5"/>
    <n v="1265.4000000000001"/>
    <n v="1.1000000000000001"/>
    <n v="-576"/>
    <n v="4.0083025830258308"/>
    <n v="0.35883124022157387"/>
    <n v="632.70000000000005"/>
    <s v="B"/>
    <s v="B"/>
    <x v="0"/>
    <n v="3"/>
    <n v="3"/>
    <n v="100"/>
  </r>
  <r>
    <x v="99"/>
    <x v="6"/>
    <n v="24164"/>
    <n v="0.5"/>
    <n v="1382.2"/>
    <n v="2.2999999999999998"/>
    <n v="-75"/>
    <n v="2.617743702081051"/>
    <n v="0.39546432709816254"/>
    <n v="691.1"/>
    <s v="B"/>
    <s v="B"/>
    <x v="0"/>
    <n v="3"/>
    <n v="3"/>
    <n v="100"/>
  </r>
  <r>
    <x v="99"/>
    <x v="7"/>
    <n v="23043"/>
    <n v="0.5"/>
    <n v="1400"/>
    <n v="3.7"/>
    <n v="597"/>
    <n v="1.5432801822323465"/>
    <n v="0.30621012888946753"/>
    <n v="700"/>
    <s v="B"/>
    <s v="B"/>
    <x v="0"/>
    <n v="3"/>
    <n v="3"/>
    <n v="76"/>
  </r>
  <r>
    <x v="99"/>
    <x v="8"/>
    <n v="21862"/>
    <n v="0.5"/>
    <n v="1422"/>
    <n v="3.6"/>
    <n v="309"/>
    <n v="1.4516129032258063"/>
    <n v="0.22806696551093222"/>
    <n v="711"/>
    <s v="B"/>
    <s v="B"/>
    <x v="0"/>
    <n v="3"/>
    <n v="3"/>
    <n v="100"/>
  </r>
  <r>
    <x v="99"/>
    <x v="9"/>
    <n v="41321"/>
    <n v="0.5"/>
    <n v="1474.8"/>
    <n v="2.6"/>
    <n v="1288"/>
    <n v="2.2628135223555073"/>
    <n v="0.55221316037849999"/>
    <n v="737.4"/>
    <s v="B"/>
    <s v="B"/>
    <x v="0"/>
    <n v="3"/>
    <n v="3"/>
    <n v="52"/>
  </r>
  <r>
    <x v="100"/>
    <x v="0"/>
    <n v="12570"/>
    <n v="0.15"/>
    <n v="863.6"/>
    <n v="2.4"/>
    <n v="311"/>
    <n v="1.6483516483516483"/>
    <n v="0.67478122513922034"/>
    <n v="129.54"/>
    <s v="A"/>
    <s v="B"/>
    <x v="0"/>
    <n v="3"/>
    <n v="3"/>
    <n v="48"/>
  </r>
  <r>
    <x v="100"/>
    <x v="1"/>
    <n v="13389"/>
    <n v="0.16"/>
    <n v="868.8"/>
    <n v="1.9"/>
    <n v="555"/>
    <n v="1.9753086419753088"/>
    <n v="0.66614384942863547"/>
    <n v="139.00800000000001"/>
    <s v="A"/>
    <s v="B"/>
    <x v="0"/>
    <n v="3"/>
    <n v="3"/>
    <n v="28"/>
  </r>
  <r>
    <x v="100"/>
    <x v="2"/>
    <n v="14191"/>
    <n v="0.17"/>
    <n v="875.7"/>
    <n v="1.2"/>
    <n v="775"/>
    <n v="2.8825995807127884"/>
    <n v="0.63286590092312034"/>
    <n v="148.86900000000003"/>
    <s v="A"/>
    <s v="B"/>
    <x v="0"/>
    <n v="3"/>
    <n v="3"/>
    <n v="21"/>
  </r>
  <r>
    <x v="100"/>
    <x v="3"/>
    <n v="15666"/>
    <n v="0.18"/>
    <n v="883.6"/>
    <n v="0.8"/>
    <n v="962"/>
    <n v="3.7478108581436076"/>
    <n v="0.60698327588408019"/>
    <n v="159.048"/>
    <s v="A"/>
    <s v="B"/>
    <x v="0"/>
    <n v="3"/>
    <n v="3"/>
    <n v="19"/>
  </r>
  <r>
    <x v="100"/>
    <x v="4"/>
    <n v="17143"/>
    <n v="0.2"/>
    <n v="911.7"/>
    <n v="0.6"/>
    <n v="1185"/>
    <n v="4.9377916018662518"/>
    <n v="0.60496995858367852"/>
    <n v="182.34"/>
    <s v="A"/>
    <s v="B"/>
    <x v="0"/>
    <n v="3"/>
    <n v="3"/>
    <n v="16"/>
  </r>
  <r>
    <x v="100"/>
    <x v="5"/>
    <n v="19490"/>
    <n v="0.21"/>
    <n v="897.8"/>
    <n v="0.7"/>
    <n v="1264"/>
    <n v="4.1873278236914606"/>
    <n v="0.61236531554643403"/>
    <n v="188.53799999999998"/>
    <s v="A"/>
    <s v="B"/>
    <x v="0"/>
    <n v="3"/>
    <n v="3"/>
    <n v="15"/>
  </r>
  <r>
    <x v="100"/>
    <x v="6"/>
    <n v="24154"/>
    <n v="0.22"/>
    <n v="905.2"/>
    <n v="0.6"/>
    <n v="1419"/>
    <n v="3.8997695852534564"/>
    <n v="0.62689409621594772"/>
    <n v="199.14400000000001"/>
    <s v="A"/>
    <s v="B"/>
    <x v="0"/>
    <n v="3"/>
    <n v="3"/>
    <n v="14"/>
  </r>
  <r>
    <x v="100"/>
    <x v="7"/>
    <n v="28603"/>
    <n v="0.24"/>
    <n v="909.8"/>
    <n v="0.7"/>
    <n v="1654"/>
    <n v="3.4248554913294793"/>
    <n v="0.6191308603992588"/>
    <n v="218.35199999999998"/>
    <s v="A"/>
    <s v="B"/>
    <x v="0"/>
    <n v="3"/>
    <n v="3"/>
    <n v="13"/>
  </r>
  <r>
    <x v="100"/>
    <x v="8"/>
    <n v="31392"/>
    <n v="0.26"/>
    <n v="911.8"/>
    <n v="0.7"/>
    <n v="1841"/>
    <n v="2.7759472817133446"/>
    <n v="0.59030963302752293"/>
    <n v="237.06799999999998"/>
    <s v="A"/>
    <s v="B"/>
    <x v="0"/>
    <n v="3"/>
    <n v="3"/>
    <n v="13"/>
  </r>
  <r>
    <x v="100"/>
    <x v="9"/>
    <n v="32293"/>
    <n v="0.3"/>
    <n v="890.6"/>
    <n v="0.7"/>
    <n v="1885"/>
    <n v="3.0997949419002051"/>
    <n v="0.53429535812714835"/>
    <n v="267.18"/>
    <s v="A"/>
    <s v="B"/>
    <x v="0"/>
    <n v="3"/>
    <n v="3"/>
    <n v="14"/>
  </r>
  <r>
    <x v="101"/>
    <x v="0"/>
    <n v="3469"/>
    <n v="0.19"/>
    <n v="116.1"/>
    <n v="0.9"/>
    <n v="63.4"/>
    <n v="1.4103448275862072"/>
    <n v="0.37100028826751225"/>
    <n v="22.058999999999997"/>
    <s v="A"/>
    <s v="B"/>
    <x v="0"/>
    <n v="3"/>
    <n v="3"/>
    <n v="38"/>
  </r>
  <r>
    <x v="101"/>
    <x v="1"/>
    <n v="4201"/>
    <n v="0.2"/>
    <n v="122.1"/>
    <n v="1"/>
    <n v="63.8"/>
    <n v="1.2552552552552554"/>
    <n v="0.35491549631040231"/>
    <n v="24.42"/>
    <s v="A"/>
    <s v="B"/>
    <x v="0"/>
    <n v="3"/>
    <n v="3"/>
    <n v="41"/>
  </r>
  <r>
    <x v="101"/>
    <x v="2"/>
    <n v="4972"/>
    <n v="0.21"/>
    <n v="121.7"/>
    <n v="1"/>
    <n v="-25.5"/>
    <n v="1.3079777365491649"/>
    <n v="0.43644408688656477"/>
    <n v="25.556999999999999"/>
    <s v="A"/>
    <s v="B"/>
    <x v="0"/>
    <n v="3"/>
    <n v="3"/>
    <n v="100"/>
  </r>
  <r>
    <x v="101"/>
    <x v="3"/>
    <n v="5528"/>
    <n v="0.22"/>
    <n v="122.7"/>
    <n v="1"/>
    <n v="-72"/>
    <n v="1.1074561403508774"/>
    <n v="0.4479015918958032"/>
    <n v="26.994"/>
    <s v="A"/>
    <s v="B"/>
    <x v="0"/>
    <n v="3"/>
    <n v="3"/>
    <n v="100"/>
  </r>
  <r>
    <x v="101"/>
    <x v="4"/>
    <n v="5376"/>
    <n v="0.23"/>
    <n v="122.3"/>
    <n v="0.6"/>
    <n v="92"/>
    <n v="2.2268907563025206"/>
    <n v="0.3627232142857143"/>
    <n v="28.129000000000001"/>
    <s v="A"/>
    <s v="B"/>
    <x v="0"/>
    <n v="3"/>
    <n v="3"/>
    <n v="32"/>
  </r>
  <r>
    <x v="101"/>
    <x v="5"/>
    <n v="8635"/>
    <n v="0.25"/>
    <n v="117.5"/>
    <n v="0.5"/>
    <n v="154.69999999999999"/>
    <n v="1.5607281408534766"/>
    <n v="0.28453966415749854"/>
    <n v="29.375"/>
    <s v="A"/>
    <s v="B"/>
    <x v="0"/>
    <n v="3"/>
    <n v="3"/>
    <n v="20"/>
  </r>
  <r>
    <x v="101"/>
    <x v="6"/>
    <n v="8047"/>
    <n v="0.27"/>
    <n v="117.2"/>
    <n v="0.6"/>
    <n v="167.9"/>
    <n v="1.6388518024032044"/>
    <n v="0.32608425500186405"/>
    <n v="31.644000000000002"/>
    <s v="A"/>
    <s v="B"/>
    <x v="0"/>
    <n v="3"/>
    <n v="3"/>
    <n v="19"/>
  </r>
  <r>
    <x v="101"/>
    <x v="7"/>
    <n v="9602"/>
    <n v="0.28999999999999998"/>
    <n v="117.4"/>
    <n v="0.9"/>
    <n v="147.30000000000001"/>
    <n v="1.3222821896684656"/>
    <n v="0.32378671110185381"/>
    <n v="34.045999999999999"/>
    <s v="A"/>
    <s v="B"/>
    <x v="0"/>
    <n v="3"/>
    <n v="3"/>
    <n v="23"/>
  </r>
  <r>
    <x v="101"/>
    <x v="8"/>
    <n v="10171"/>
    <n v="0.31"/>
    <n v="114.2"/>
    <n v="1.2"/>
    <n v="74.900000000000006"/>
    <n v="0.91528545119705351"/>
    <n v="0.26467407334578702"/>
    <n v="35.402000000000001"/>
    <s v="A"/>
    <s v="B"/>
    <x v="0"/>
    <n v="3"/>
    <n v="3"/>
    <n v="48"/>
  </r>
  <r>
    <x v="101"/>
    <x v="9"/>
    <n v="10994"/>
    <n v="0.33"/>
    <n v="115"/>
    <n v="0.9"/>
    <n v="42.4"/>
    <n v="1.3256484149855905"/>
    <n v="0.24704384209568855"/>
    <n v="37.950000000000003"/>
    <s v="A"/>
    <s v="B"/>
    <x v="0"/>
    <n v="3"/>
    <n v="3"/>
    <n v="90"/>
  </r>
  <r>
    <x v="102"/>
    <x v="0"/>
    <n v="9215"/>
    <n v="0.08"/>
    <n v="1516.2"/>
    <n v="1.1000000000000001"/>
    <n v="1088"/>
    <n v="2.7222222222222219"/>
    <n v="0.43320672816060768"/>
    <n v="121.29600000000001"/>
    <s v="A"/>
    <s v="B"/>
    <x v="0"/>
    <n v="3"/>
    <n v="3"/>
    <n v="10"/>
  </r>
  <r>
    <x v="102"/>
    <x v="1"/>
    <n v="9360"/>
    <n v="0.09"/>
    <n v="1522"/>
    <n v="1.3"/>
    <n v="281"/>
    <n v="2.5278810408921935"/>
    <n v="0.44690170940170942"/>
    <n v="136.97999999999999"/>
    <s v="A"/>
    <s v="B"/>
    <x v="0"/>
    <n v="3"/>
    <n v="3"/>
    <n v="46"/>
  </r>
  <r>
    <x v="102"/>
    <x v="2"/>
    <n v="10849"/>
    <n v="0.09"/>
    <n v="1558"/>
    <n v="0.7"/>
    <n v="809"/>
    <n v="3.3684210526315792"/>
    <n v="0.34860355793160658"/>
    <n v="140.22"/>
    <s v="A"/>
    <s v="B"/>
    <x v="0"/>
    <n v="3"/>
    <n v="3"/>
    <n v="16"/>
  </r>
  <r>
    <x v="102"/>
    <x v="3"/>
    <n v="11250"/>
    <n v="0.06"/>
    <n v="1562.7"/>
    <n v="0.4"/>
    <n v="716"/>
    <n v="3.9114832535885173"/>
    <n v="0.2864888888888889"/>
    <n v="93.762"/>
    <s v="A"/>
    <s v="B"/>
    <x v="0"/>
    <n v="3"/>
    <n v="3"/>
    <n v="19"/>
  </r>
  <r>
    <x v="102"/>
    <x v="4"/>
    <n v="15028"/>
    <n v="0.09"/>
    <n v="1625.8"/>
    <n v="0.2"/>
    <n v="1535"/>
    <n v="6.7750439367311062"/>
    <n v="0.24787064146925739"/>
    <n v="146.322"/>
    <s v="A"/>
    <s v="B"/>
    <x v="0"/>
    <n v="3"/>
    <n v="3"/>
    <n v="9"/>
  </r>
  <r>
    <x v="102"/>
    <x v="5"/>
    <n v="17720"/>
    <n v="0.09"/>
    <n v="1732.1"/>
    <n v="0.1"/>
    <n v="2174"/>
    <n v="9.2709766162310885"/>
    <n v="0.22737020316027087"/>
    <n v="155.88899999999998"/>
    <s v="A"/>
    <s v="B"/>
    <x v="0"/>
    <n v="3"/>
    <n v="3"/>
    <n v="6"/>
  </r>
  <r>
    <x v="102"/>
    <x v="6"/>
    <n v="15779"/>
    <n v="0.09"/>
    <n v="1733.9"/>
    <n v="0.3"/>
    <n v="209"/>
    <n v="5.459854014598541"/>
    <n v="0.27701375245579568"/>
    <n v="156.05100000000002"/>
    <s v="A"/>
    <s v="B"/>
    <x v="0"/>
    <n v="3"/>
    <n v="3"/>
    <n v="70"/>
  </r>
  <r>
    <x v="102"/>
    <x v="7"/>
    <n v="14679"/>
    <n v="0.09"/>
    <n v="1730.6"/>
    <n v="0.4"/>
    <n v="387"/>
    <n v="3.9516129032258065"/>
    <n v="0.18850057905851897"/>
    <n v="155.75399999999999"/>
    <s v="A"/>
    <s v="B"/>
    <x v="0"/>
    <n v="3"/>
    <n v="3"/>
    <n v="38"/>
  </r>
  <r>
    <x v="102"/>
    <x v="8"/>
    <n v="15510"/>
    <n v="0.09"/>
    <n v="1732.3"/>
    <n v="0.4"/>
    <n v="841"/>
    <n v="3.3284671532846719"/>
    <n v="0.18233397807865892"/>
    <n v="155.90699999999998"/>
    <s v="A"/>
    <s v="B"/>
    <x v="0"/>
    <n v="3"/>
    <n v="3"/>
    <n v="17"/>
  </r>
  <r>
    <x v="102"/>
    <x v="9"/>
    <n v="16299"/>
    <n v="0.09"/>
    <n v="1718.1"/>
    <n v="0.3"/>
    <n v="1861"/>
    <n v="3.4276315789473686"/>
    <n v="0.14068347751395791"/>
    <n v="154.62899999999999"/>
    <s v="A"/>
    <s v="B"/>
    <x v="0"/>
    <n v="3"/>
    <n v="3"/>
    <n v="8"/>
  </r>
  <r>
    <x v="103"/>
    <x v="0"/>
    <n v="23172"/>
    <n v="0.78"/>
    <n v="169.9"/>
    <n v="2.5"/>
    <n v="479"/>
    <n v="1.5757878939469736"/>
    <n v="0.85275332297600548"/>
    <n v="132.52200000000002"/>
    <s v="A"/>
    <s v="B"/>
    <x v="0"/>
    <n v="3"/>
    <n v="3"/>
    <n v="28"/>
  </r>
  <r>
    <x v="103"/>
    <x v="1"/>
    <n v="18235"/>
    <n v="0.88"/>
    <n v="165.6"/>
    <n v="2.1"/>
    <n v="482"/>
    <n v="2.1824359644537377"/>
    <n v="0.79895804771044698"/>
    <n v="145.72800000000001"/>
    <s v="A"/>
    <s v="B"/>
    <x v="0"/>
    <n v="3"/>
    <n v="3"/>
    <n v="31"/>
  </r>
  <r>
    <x v="103"/>
    <x v="2"/>
    <n v="18610"/>
    <n v="1"/>
    <n v="167.3"/>
    <n v="1.7"/>
    <n v="558"/>
    <n v="3.012486992715921"/>
    <n v="0.80059108006448143"/>
    <n v="167.3"/>
    <s v="A"/>
    <s v="B"/>
    <x v="0"/>
    <n v="3"/>
    <n v="3"/>
    <n v="36"/>
  </r>
  <r>
    <x v="103"/>
    <x v="3"/>
    <n v="13721"/>
    <n v="1.1399999999999999"/>
    <n v="158.6"/>
    <n v="1.6"/>
    <n v="443"/>
    <n v="3.5334750265674812"/>
    <n v="0.59113767218132784"/>
    <n v="180.80399999999997"/>
    <s v="A"/>
    <s v="B"/>
    <x v="0"/>
    <n v="3"/>
    <n v="3"/>
    <n v="32"/>
  </r>
  <r>
    <x v="103"/>
    <x v="4"/>
    <n v="16393"/>
    <n v="1.3"/>
    <n v="147"/>
    <n v="1.6"/>
    <n v="623"/>
    <n v="2.7601886156955202"/>
    <n v="0.5732934789239309"/>
    <n v="191.1"/>
    <s v="A"/>
    <s v="B"/>
    <x v="0"/>
    <n v="3"/>
    <n v="3"/>
    <n v="31"/>
  </r>
  <r>
    <x v="103"/>
    <x v="5"/>
    <n v="16370"/>
    <n v="1.3"/>
    <n v="140.9"/>
    <n v="2.2999999999999998"/>
    <n v="277"/>
    <n v="2.3186682520808559"/>
    <n v="0.60543677458766032"/>
    <n v="183.17"/>
    <s v="A"/>
    <s v="B"/>
    <x v="0"/>
    <n v="3"/>
    <n v="3"/>
    <n v="68"/>
  </r>
  <r>
    <x v="103"/>
    <x v="6"/>
    <n v="16052"/>
    <n v="1.3"/>
    <n v="141.30000000000001"/>
    <n v="2.6"/>
    <n v="166"/>
    <n v="1.9077306733167083"/>
    <n v="0.56298280588088712"/>
    <n v="183.69"/>
    <s v="A"/>
    <s v="B"/>
    <x v="0"/>
    <n v="3"/>
    <n v="3"/>
    <n v="100"/>
  </r>
  <r>
    <x v="103"/>
    <x v="7"/>
    <n v="15505"/>
    <n v="1.3"/>
    <n v="136.5"/>
    <n v="3"/>
    <n v="364"/>
    <n v="1.7249698431845599"/>
    <n v="0.59832312157368595"/>
    <n v="177.45"/>
    <s v="A"/>
    <s v="B"/>
    <x v="0"/>
    <n v="3"/>
    <n v="3"/>
    <n v="50"/>
  </r>
  <r>
    <x v="103"/>
    <x v="8"/>
    <n v="15090"/>
    <n v="1.3"/>
    <n v="137.19999999999999"/>
    <n v="3.2"/>
    <n v="281"/>
    <n v="1.566579634464752"/>
    <n v="0.55666003976143141"/>
    <n v="178.36"/>
    <s v="A"/>
    <s v="B"/>
    <x v="0"/>
    <n v="3"/>
    <n v="3"/>
    <n v="79"/>
  </r>
  <r>
    <x v="103"/>
    <x v="9"/>
    <n v="15875"/>
    <n v="1.33"/>
    <n v="135.4"/>
    <n v="2.2000000000000002"/>
    <n v="373"/>
    <n v="2.3327137546468402"/>
    <n v="0.57423622047244094"/>
    <n v="180.08200000000002"/>
    <s v="A"/>
    <s v="B"/>
    <x v="0"/>
    <n v="3"/>
    <n v="3"/>
    <n v="36"/>
  </r>
  <r>
    <x v="104"/>
    <x v="0"/>
    <n v="3288"/>
    <n v="0.28000000000000003"/>
    <n v="250.2"/>
    <n v="1.8"/>
    <n v="237"/>
    <n v="3.5342789598108744"/>
    <n v="0.39963503649635035"/>
    <n v="70.055999999999997"/>
    <s v="A"/>
    <s v="B"/>
    <x v="0"/>
    <n v="1"/>
    <n v="1"/>
    <n v="38"/>
  </r>
  <r>
    <x v="104"/>
    <x v="1"/>
    <n v="3701"/>
    <n v="0.3"/>
    <n v="245.9"/>
    <n v="1.7"/>
    <n v="276.8"/>
    <n v="3.6372745490981959"/>
    <n v="0.44663604431234799"/>
    <n v="73.77"/>
    <s v="A"/>
    <s v="B"/>
    <x v="0"/>
    <n v="1"/>
    <n v="1"/>
    <n v="33"/>
  </r>
  <r>
    <x v="104"/>
    <x v="2"/>
    <n v="4778"/>
    <n v="0.32"/>
    <n v="245.1"/>
    <n v="1.3"/>
    <n v="324.5"/>
    <n v="3.9533011272141709"/>
    <n v="0.46609460025115113"/>
    <n v="78.432000000000002"/>
    <s v="A"/>
    <s v="B"/>
    <x v="0"/>
    <n v="1"/>
    <n v="1"/>
    <n v="30"/>
  </r>
  <r>
    <x v="104"/>
    <x v="3"/>
    <n v="5936"/>
    <n v="0.34"/>
    <n v="238"/>
    <n v="1.1000000000000001"/>
    <n v="350.2"/>
    <n v="3.4544405997693195"/>
    <n v="0.41172506738544473"/>
    <n v="80.92"/>
    <s v="A"/>
    <s v="B"/>
    <x v="0"/>
    <n v="1"/>
    <n v="1"/>
    <n v="29"/>
  </r>
  <r>
    <x v="104"/>
    <x v="4"/>
    <n v="8798"/>
    <n v="0.36"/>
    <n v="248.8"/>
    <n v="0.8"/>
    <n v="415"/>
    <n v="3.5530421216848671"/>
    <n v="0.40406910661513978"/>
    <n v="89.567999999999998"/>
    <s v="A"/>
    <s v="B"/>
    <x v="0"/>
    <n v="1"/>
    <n v="1"/>
    <n v="25"/>
  </r>
  <r>
    <x v="104"/>
    <x v="5"/>
    <n v="14676"/>
    <n v="0.4"/>
    <n v="299.5"/>
    <n v="1"/>
    <n v="403.5"/>
    <n v="2.2351982618142312"/>
    <n v="0.37176342327609702"/>
    <n v="119.8"/>
    <s v="A"/>
    <s v="B"/>
    <x v="0"/>
    <n v="1"/>
    <n v="1"/>
    <n v="35"/>
  </r>
  <r>
    <x v="104"/>
    <x v="6"/>
    <n v="14505"/>
    <n v="0.44"/>
    <n v="298"/>
    <n v="1.1000000000000001"/>
    <n v="249.4"/>
    <n v="2.1271806415306695"/>
    <n v="0.35973802137194072"/>
    <n v="131.12"/>
    <s v="A"/>
    <s v="B"/>
    <x v="0"/>
    <n v="1"/>
    <n v="1"/>
    <n v="63"/>
  </r>
  <r>
    <x v="104"/>
    <x v="7"/>
    <n v="14078"/>
    <n v="0.44"/>
    <n v="305.89999999999998"/>
    <n v="1"/>
    <n v="634.6"/>
    <n v="2.2444678609062172"/>
    <n v="0.31119477198465689"/>
    <n v="134.596"/>
    <s v="A"/>
    <s v="B"/>
    <x v="0"/>
    <n v="1"/>
    <n v="1"/>
    <n v="25"/>
  </r>
  <r>
    <x v="104"/>
    <x v="8"/>
    <n v="14280"/>
    <n v="0.44"/>
    <n v="328.3"/>
    <n v="0.9"/>
    <n v="718.7"/>
    <n v="2.209082308420057"/>
    <n v="0.25308123249299719"/>
    <n v="144.452"/>
    <s v="A"/>
    <s v="B"/>
    <x v="0"/>
    <n v="1"/>
    <n v="1"/>
    <n v="22"/>
  </r>
  <r>
    <x v="104"/>
    <x v="9"/>
    <n v="14168"/>
    <n v="0.48"/>
    <n v="317.3"/>
    <n v="1"/>
    <n v="573.29999999999995"/>
    <n v="2.1735030645921736"/>
    <n v="0.26030491247882553"/>
    <n v="152.304"/>
    <s v="A"/>
    <s v="B"/>
    <x v="0"/>
    <n v="1"/>
    <n v="1"/>
    <n v="28"/>
  </r>
  <r>
    <x v="105"/>
    <x v="0"/>
    <n v="4444"/>
    <n v="0.06"/>
    <n v="217.2"/>
    <n v="0.4"/>
    <n v="219.2"/>
    <n v="2.3742603550295858"/>
    <n v="0.55963096309630966"/>
    <n v="13.031999999999998"/>
    <s v="A"/>
    <s v="A"/>
    <x v="0"/>
    <n v="3"/>
    <n v="1"/>
    <n v="6"/>
  </r>
  <r>
    <x v="105"/>
    <x v="1"/>
    <n v="4544"/>
    <n v="0.08"/>
    <n v="217.4"/>
    <n v="0.5"/>
    <n v="86.9"/>
    <n v="2.6022566995768694"/>
    <n v="0.5484154929577465"/>
    <n v="17.391999999999999"/>
    <s v="A"/>
    <s v="A"/>
    <x v="0"/>
    <n v="3"/>
    <n v="1"/>
    <n v="19"/>
  </r>
  <r>
    <x v="105"/>
    <x v="2"/>
    <n v="4411"/>
    <n v="0.1"/>
    <n v="213.5"/>
    <n v="0.5"/>
    <n v="185.8"/>
    <n v="2.7434210526315792"/>
    <n v="0.51666288823396056"/>
    <n v="21.35"/>
    <s v="A"/>
    <s v="A"/>
    <x v="0"/>
    <n v="3"/>
    <n v="1"/>
    <n v="11"/>
  </r>
  <r>
    <x v="105"/>
    <x v="3"/>
    <n v="5243"/>
    <n v="0.1"/>
    <n v="230.9"/>
    <n v="0.5"/>
    <n v="100.9"/>
    <n v="2.4794841735052757"/>
    <n v="0.53366393286286473"/>
    <n v="23.09"/>
    <s v="A"/>
    <s v="A"/>
    <x v="0"/>
    <n v="3"/>
    <n v="1"/>
    <n v="22"/>
  </r>
  <r>
    <x v="105"/>
    <x v="4"/>
    <n v="5063"/>
    <n v="0.13"/>
    <n v="228.6"/>
    <n v="0.6"/>
    <n v="276.8"/>
    <n v="2.0784103114930184"/>
    <n v="0.49417341497136086"/>
    <n v="29.718"/>
    <s v="A"/>
    <s v="A"/>
    <x v="0"/>
    <n v="3"/>
    <n v="1"/>
    <n v="11"/>
  </r>
  <r>
    <x v="105"/>
    <x v="5"/>
    <n v="4854"/>
    <n v="0.16"/>
    <n v="224.5"/>
    <n v="1.3"/>
    <n v="151"/>
    <n v="1.3364293085655314"/>
    <n v="0.18252987227029255"/>
    <n v="35.92"/>
    <s v="A"/>
    <s v="A"/>
    <x v="0"/>
    <n v="3"/>
    <n v="1"/>
    <n v="23"/>
  </r>
  <r>
    <x v="105"/>
    <x v="6"/>
    <n v="10632"/>
    <n v="0.16"/>
    <n v="349"/>
    <n v="1.4"/>
    <n v="88"/>
    <n v="1.1602497398543183"/>
    <n v="0.60496613995485327"/>
    <n v="55.84"/>
    <s v="A"/>
    <s v="A"/>
    <x v="0"/>
    <n v="3"/>
    <n v="1"/>
    <n v="40"/>
  </r>
  <r>
    <x v="105"/>
    <x v="7"/>
    <n v="10372"/>
    <n v="0.16"/>
    <n v="353"/>
    <n v="1.3"/>
    <n v="386"/>
    <n v="1.205400192864031"/>
    <n v="0.5617045892788276"/>
    <n v="56.48"/>
    <s v="A"/>
    <s v="A"/>
    <x v="0"/>
    <n v="3"/>
    <n v="1"/>
    <n v="15"/>
  </r>
  <r>
    <x v="105"/>
    <x v="8"/>
    <n v="10486"/>
    <n v="0.16"/>
    <n v="352.6"/>
    <n v="1.5"/>
    <n v="281"/>
    <n v="0.99910793933987496"/>
    <n v="0.53299637612054163"/>
    <n v="56.416000000000004"/>
    <s v="A"/>
    <s v="A"/>
    <x v="0"/>
    <n v="3"/>
    <n v="1"/>
    <n v="19"/>
  </r>
  <r>
    <x v="105"/>
    <x v="9"/>
    <n v="10464"/>
    <n v="0.16"/>
    <n v="353"/>
    <n v="0.9"/>
    <n v="457"/>
    <n v="1.4103618421052631"/>
    <n v="0.50812308868501532"/>
    <n v="56.48"/>
    <s v="A"/>
    <s v="A"/>
    <x v="0"/>
    <n v="3"/>
    <n v="1"/>
    <n v="12"/>
  </r>
  <r>
    <x v="106"/>
    <x v="0"/>
    <n v="6521"/>
    <n v="1"/>
    <n v="83"/>
    <n v="3.1"/>
    <n v="314"/>
    <n v="2.8304239401496258"/>
    <n v="0.37448244134335223"/>
    <n v="83"/>
    <s v="B"/>
    <s v="B"/>
    <x v="1"/>
    <n v="3"/>
    <n v="3"/>
    <n v="30"/>
  </r>
  <r>
    <x v="106"/>
    <x v="1"/>
    <n v="6580"/>
    <n v="1"/>
    <n v="84.9"/>
    <n v="3.3"/>
    <n v="250"/>
    <n v="2.1557719054242002"/>
    <n v="0.35151975683890579"/>
    <n v="84.9"/>
    <s v="B"/>
    <s v="B"/>
    <x v="1"/>
    <n v="3"/>
    <n v="3"/>
    <n v="42"/>
  </r>
  <r>
    <x v="106"/>
    <x v="2"/>
    <n v="6694"/>
    <n v="1"/>
    <n v="86.6"/>
    <n v="3.1"/>
    <n v="452"/>
    <n v="1.9939759036144573"/>
    <n v="0.26740364505527336"/>
    <n v="86.6"/>
    <s v="B"/>
    <s v="B"/>
    <x v="1"/>
    <n v="3"/>
    <n v="3"/>
    <n v="21"/>
  </r>
  <r>
    <x v="106"/>
    <x v="3"/>
    <n v="6693"/>
    <n v="1"/>
    <n v="88.3"/>
    <n v="3.3"/>
    <n v="315"/>
    <n v="1.6043456291056091"/>
    <n v="0.25818018825638728"/>
    <n v="88.3"/>
    <s v="B"/>
    <s v="B"/>
    <x v="1"/>
    <n v="3"/>
    <n v="3"/>
    <n v="30"/>
  </r>
  <r>
    <x v="106"/>
    <x v="4"/>
    <n v="7525"/>
    <n v="1"/>
    <n v="88.4"/>
    <n v="3.7"/>
    <n v="83"/>
    <n v="1.4488636363636362"/>
    <n v="0.32119601328903652"/>
    <n v="88.4"/>
    <s v="B"/>
    <s v="B"/>
    <x v="1"/>
    <n v="3"/>
    <n v="3"/>
    <n v="100"/>
  </r>
  <r>
    <x v="106"/>
    <x v="5"/>
    <n v="8711"/>
    <n v="1"/>
    <n v="88.8"/>
    <n v="4.9000000000000004"/>
    <n v="77"/>
    <n v="1.1650485436893203"/>
    <n v="0.44495465503386522"/>
    <n v="88.8"/>
    <s v="B"/>
    <s v="B"/>
    <x v="1"/>
    <n v="3"/>
    <n v="3"/>
    <n v="100"/>
  </r>
  <r>
    <x v="106"/>
    <x v="6"/>
    <n v="8337"/>
    <n v="0.55000000000000004"/>
    <n v="89.2"/>
    <n v="3.2"/>
    <n v="-218"/>
    <n v="0.622997508009968"/>
    <n v="0.32301787213626004"/>
    <n v="49.06"/>
    <s v="B"/>
    <s v="B"/>
    <x v="1"/>
    <n v="3"/>
    <n v="3"/>
    <n v="100"/>
  </r>
  <r>
    <x v="106"/>
    <x v="7"/>
    <n v="7977"/>
    <n v="0.2"/>
    <n v="102.5"/>
    <n v="1.2"/>
    <n v="61"/>
    <n v="0.82659251769464104"/>
    <n v="0.34850194308637333"/>
    <n v="20.5"/>
    <s v="B"/>
    <s v="B"/>
    <x v="1"/>
    <n v="3"/>
    <n v="3"/>
    <n v="31"/>
  </r>
  <r>
    <x v="106"/>
    <x v="8"/>
    <n v="7838"/>
    <n v="0.2"/>
    <n v="103.7"/>
    <n v="1.1000000000000001"/>
    <n v="-406"/>
    <n v="2.7930622009569381"/>
    <n v="0.51288594029089052"/>
    <n v="20.74"/>
    <s v="B"/>
    <s v="B"/>
    <x v="1"/>
    <n v="3"/>
    <n v="3"/>
    <n v="100"/>
  </r>
  <r>
    <x v="106"/>
    <x v="9"/>
    <n v="10956"/>
    <n v="0.2"/>
    <n v="114"/>
    <n v="0.5"/>
    <n v="1077"/>
    <n v="1.204069237777103"/>
    <n v="0.35542168674698793"/>
    <n v="22.8"/>
    <s v="B"/>
    <s v="B"/>
    <x v="1"/>
    <n v="3"/>
    <n v="3"/>
    <n v="4"/>
  </r>
  <r>
    <x v="107"/>
    <x v="0"/>
    <n v="19446"/>
    <n v="1.72"/>
    <n v="205.6"/>
    <n v="2.9"/>
    <n v="619"/>
    <n v="1.8685400516795863"/>
    <n v="0.41813226370461792"/>
    <n v="353.63200000000001"/>
    <s v="B"/>
    <s v="B"/>
    <x v="1"/>
    <n v="3"/>
    <n v="1"/>
    <n v="57"/>
  </r>
  <r>
    <x v="107"/>
    <x v="1"/>
    <n v="27914"/>
    <n v="1.72"/>
    <n v="246.7"/>
    <n v="3"/>
    <n v="733"/>
    <n v="1.8665667166416791"/>
    <n v="0.39249122304220102"/>
    <n v="424.32399999999996"/>
    <s v="B"/>
    <s v="B"/>
    <x v="1"/>
    <n v="3"/>
    <n v="1"/>
    <n v="48"/>
  </r>
  <r>
    <x v="107"/>
    <x v="2"/>
    <n v="28764"/>
    <n v="1.72"/>
    <n v="247"/>
    <n v="2.7"/>
    <n v="532"/>
    <n v="1.9414414414414418"/>
    <n v="0.40091781393408427"/>
    <n v="424.84"/>
    <s v="B"/>
    <s v="B"/>
    <x v="1"/>
    <n v="3"/>
    <n v="1"/>
    <n v="79"/>
  </r>
  <r>
    <x v="107"/>
    <x v="3"/>
    <n v="29374"/>
    <n v="0.8"/>
    <n v="247.5"/>
    <n v="1.6"/>
    <n v="-43"/>
    <n v="1.6917670682730923"/>
    <n v="0.44062776605161025"/>
    <n v="198"/>
    <s v="B"/>
    <s v="B"/>
    <x v="1"/>
    <n v="3"/>
    <n v="1"/>
    <n v="100"/>
  </r>
  <r>
    <x v="107"/>
    <x v="4"/>
    <n v="29888"/>
    <n v="0.8"/>
    <n v="247.8"/>
    <n v="1.5"/>
    <n v="783"/>
    <n v="1.6553112418705482"/>
    <n v="0.42863356531049251"/>
    <n v="198.24"/>
    <s v="B"/>
    <s v="B"/>
    <x v="1"/>
    <n v="3"/>
    <n v="1"/>
    <n v="25"/>
  </r>
  <r>
    <x v="107"/>
    <x v="5"/>
    <n v="30499"/>
    <n v="0.8"/>
    <n v="247.9"/>
    <n v="1.9"/>
    <n v="914"/>
    <n v="1.2464224384659417"/>
    <n v="0.41332502705006724"/>
    <n v="198.32"/>
    <s v="B"/>
    <s v="B"/>
    <x v="1"/>
    <n v="3"/>
    <n v="1"/>
    <n v="22"/>
  </r>
  <r>
    <x v="107"/>
    <x v="6"/>
    <n v="31551"/>
    <n v="0.8"/>
    <n v="250.3"/>
    <n v="1.5"/>
    <n v="966"/>
    <n v="1.3656560376372191"/>
    <n v="0.38280878577541122"/>
    <n v="200.24"/>
    <s v="B"/>
    <s v="B"/>
    <x v="1"/>
    <n v="3"/>
    <n v="1"/>
    <n v="20"/>
  </r>
  <r>
    <x v="107"/>
    <x v="7"/>
    <n v="32764"/>
    <n v="0.8"/>
    <n v="253.7"/>
    <n v="1.3"/>
    <n v="1130"/>
    <n v="1.4062872112407714"/>
    <n v="0.35493224270540835"/>
    <n v="202.96"/>
    <s v="B"/>
    <s v="B"/>
    <x v="1"/>
    <n v="3"/>
    <n v="1"/>
    <n v="18"/>
  </r>
  <r>
    <x v="107"/>
    <x v="8"/>
    <n v="33460"/>
    <n v="0.92"/>
    <n v="258.2"/>
    <n v="1.5"/>
    <n v="1056"/>
    <n v="1.258098223615465"/>
    <n v="0.30717274357441721"/>
    <n v="237.54400000000001"/>
    <s v="B"/>
    <s v="B"/>
    <x v="1"/>
    <n v="3"/>
    <n v="1"/>
    <n v="22"/>
  </r>
  <r>
    <x v="107"/>
    <x v="9"/>
    <n v="34589"/>
    <n v="1.2"/>
    <n v="275.7"/>
    <n v="2"/>
    <n v="758"/>
    <n v="1.355119825708061"/>
    <n v="0.30347798433027839"/>
    <n v="330.84"/>
    <s v="B"/>
    <s v="B"/>
    <x v="1"/>
    <n v="3"/>
    <n v="1"/>
    <n v="41"/>
  </r>
  <r>
    <x v="108"/>
    <x v="0"/>
    <n v="15958"/>
    <n v="0.26"/>
    <n v="976.6"/>
    <n v="2.6"/>
    <n v="750"/>
    <n v="2.770083102493075"/>
    <n v="0.52061661862388775"/>
    <n v="253.91600000000003"/>
    <s v="A"/>
    <s v="B"/>
    <x v="0"/>
    <n v="1"/>
    <n v="3"/>
    <n v="34"/>
  </r>
  <r>
    <x v="108"/>
    <x v="1"/>
    <n v="16745"/>
    <n v="0.28000000000000003"/>
    <n v="951.9"/>
    <n v="1.9"/>
    <n v="906"/>
    <n v="3.576732673267327"/>
    <n v="0.5271424305762914"/>
    <n v="266.53200000000004"/>
    <s v="A"/>
    <s v="B"/>
    <x v="0"/>
    <n v="1"/>
    <n v="3"/>
    <n v="29"/>
  </r>
  <r>
    <x v="108"/>
    <x v="2"/>
    <n v="16719"/>
    <n v="0.31"/>
    <n v="916.3"/>
    <n v="1.6"/>
    <n v="1072"/>
    <n v="4.8245614035087714"/>
    <n v="0.51354746097254622"/>
    <n v="284.053"/>
    <s v="A"/>
    <s v="B"/>
    <x v="0"/>
    <n v="1"/>
    <n v="3"/>
    <n v="27"/>
  </r>
  <r>
    <x v="108"/>
    <x v="3"/>
    <n v="18375"/>
    <n v="0.35"/>
    <n v="900.2"/>
    <n v="1.5"/>
    <n v="1255"/>
    <n v="5.0563063063063067"/>
    <n v="0.50666666666666671"/>
    <n v="315.07"/>
    <s v="A"/>
    <s v="B"/>
    <x v="0"/>
    <n v="1"/>
    <n v="3"/>
    <n v="25"/>
  </r>
  <r>
    <x v="108"/>
    <x v="4"/>
    <n v="24366"/>
    <n v="0.38"/>
    <n v="949.1"/>
    <n v="1.2"/>
    <n v="841"/>
    <n v="4.4803370786516847"/>
    <n v="0.50484281375687434"/>
    <n v="360.65800000000002"/>
    <s v="A"/>
    <s v="B"/>
    <x v="0"/>
    <n v="1"/>
    <n v="3"/>
    <n v="42"/>
  </r>
  <r>
    <x v="108"/>
    <x v="5"/>
    <n v="25364"/>
    <n v="0.41"/>
    <n v="941.4"/>
    <n v="1.3"/>
    <n v="1808"/>
    <n v="4.0616966580976861"/>
    <n v="0.50544078221100774"/>
    <n v="385.97399999999999"/>
    <s v="A"/>
    <s v="B"/>
    <x v="0"/>
    <n v="1"/>
    <n v="3"/>
    <n v="23"/>
  </r>
  <r>
    <x v="108"/>
    <x v="6"/>
    <n v="26969"/>
    <n v="0.45"/>
    <n v="944.3"/>
    <n v="1.3"/>
    <n v="1938"/>
    <n v="3.7397420867526381"/>
    <n v="0.4674997219029256"/>
    <n v="424.935"/>
    <s v="A"/>
    <s v="B"/>
    <x v="0"/>
    <n v="1"/>
    <n v="3"/>
    <n v="23"/>
  </r>
  <r>
    <x v="108"/>
    <x v="7"/>
    <n v="29090"/>
    <n v="0.49"/>
    <n v="939.24"/>
    <n v="1.5"/>
    <n v="2236"/>
    <n v="3.5561797752808988"/>
    <n v="0.43090409075283603"/>
    <n v="460.2276"/>
    <s v="A"/>
    <s v="B"/>
    <x v="0"/>
    <n v="1"/>
    <n v="3"/>
    <n v="21"/>
  </r>
  <r>
    <x v="108"/>
    <x v="8"/>
    <n v="34648"/>
    <n v="0.56999999999999995"/>
    <n v="1028.0999999999999"/>
    <n v="1.6"/>
    <n v="2361"/>
    <n v="3.3011413520632131"/>
    <n v="0.41999538212883858"/>
    <n v="586.01699999999994"/>
    <s v="A"/>
    <s v="B"/>
    <x v="0"/>
    <n v="1"/>
    <n v="3"/>
    <n v="23"/>
  </r>
  <r>
    <x v="108"/>
    <x v="9"/>
    <n v="40035"/>
    <n v="0.7"/>
    <n v="1022.2"/>
    <n v="1.5"/>
    <n v="2788"/>
    <n v="3.4087591240875916"/>
    <n v="0.42907455976020981"/>
    <n v="715.54"/>
    <s v="A"/>
    <s v="B"/>
    <x v="0"/>
    <n v="1"/>
    <n v="3"/>
    <n v="24"/>
  </r>
  <r>
    <x v="109"/>
    <x v="0"/>
    <n v="9891"/>
    <n v="0.8"/>
    <n v="247.3"/>
    <n v="2.8"/>
    <n v="297"/>
    <n v="2.8300921187308088"/>
    <n v="0.50692548781720759"/>
    <n v="197.84"/>
    <s v="B"/>
    <s v="B"/>
    <x v="0"/>
    <n v="2"/>
    <n v="1"/>
    <n v="78"/>
  </r>
  <r>
    <x v="109"/>
    <x v="1"/>
    <n v="9123"/>
    <n v="0.8"/>
    <n v="250.7"/>
    <n v="2.4"/>
    <n v="456"/>
    <n v="3.8491189427312777"/>
    <n v="0.50005480653293877"/>
    <n v="200.56"/>
    <s v="B"/>
    <s v="B"/>
    <x v="0"/>
    <n v="2"/>
    <n v="1"/>
    <n v="50"/>
  </r>
  <r>
    <x v="109"/>
    <x v="2"/>
    <n v="7530"/>
    <n v="0.8"/>
    <n v="242.5"/>
    <n v="2"/>
    <n v="669"/>
    <n v="4.2976939203354299"/>
    <n v="0.51142098273572378"/>
    <n v="194"/>
    <s v="B"/>
    <s v="B"/>
    <x v="0"/>
    <n v="2"/>
    <n v="1"/>
    <n v="30"/>
  </r>
  <r>
    <x v="109"/>
    <x v="3"/>
    <n v="7952"/>
    <n v="0.8"/>
    <n v="241.4"/>
    <n v="2.2000000000000002"/>
    <n v="130"/>
    <n v="3.859649122807018"/>
    <n v="0.56036217303822933"/>
    <n v="193.12"/>
    <s v="B"/>
    <s v="B"/>
    <x v="0"/>
    <n v="2"/>
    <n v="1"/>
    <n v="100"/>
  </r>
  <r>
    <x v="109"/>
    <x v="4"/>
    <n v="8967"/>
    <n v="0.8"/>
    <n v="242.4"/>
    <n v="2.2000000000000002"/>
    <n v="113"/>
    <n v="4.1120976692563813"/>
    <n v="0.55023976803836283"/>
    <n v="193.92"/>
    <s v="B"/>
    <s v="B"/>
    <x v="0"/>
    <n v="2"/>
    <n v="1"/>
    <n v="100"/>
  </r>
  <r>
    <x v="109"/>
    <x v="5"/>
    <n v="10010"/>
    <n v="0.8"/>
    <n v="243"/>
    <n v="2.4"/>
    <n v="723"/>
    <n v="2.9088471849865951"/>
    <n v="0.47542457542457545"/>
    <n v="194.4"/>
    <s v="B"/>
    <s v="B"/>
    <x v="0"/>
    <n v="2"/>
    <n v="1"/>
    <n v="27"/>
  </r>
  <r>
    <x v="109"/>
    <x v="6"/>
    <n v="10425"/>
    <n v="0.8"/>
    <n v="244"/>
    <n v="2.2999999999999998"/>
    <n v="599"/>
    <n v="2.71484375"/>
    <n v="0.46436450839328536"/>
    <n v="195.2"/>
    <s v="B"/>
    <s v="B"/>
    <x v="0"/>
    <n v="2"/>
    <n v="1"/>
    <n v="33"/>
  </r>
  <r>
    <x v="109"/>
    <x v="7"/>
    <n v="10760"/>
    <n v="0.8"/>
    <n v="258"/>
    <n v="2.4"/>
    <n v="331"/>
    <n v="2.5938967136150239"/>
    <n v="0.47918215613382897"/>
    <n v="206.4"/>
    <s v="B"/>
    <s v="B"/>
    <x v="0"/>
    <n v="2"/>
    <n v="1"/>
    <n v="59"/>
  </r>
  <r>
    <x v="109"/>
    <x v="8"/>
    <n v="11798"/>
    <n v="0.8"/>
    <n v="258.60000000000002"/>
    <n v="2.7"/>
    <n v="643"/>
    <n v="2.0019342359767891"/>
    <n v="0.44431259535514495"/>
    <n v="206.88"/>
    <s v="B"/>
    <s v="B"/>
    <x v="0"/>
    <n v="2"/>
    <n v="1"/>
    <n v="32"/>
  </r>
  <r>
    <x v="109"/>
    <x v="9"/>
    <n v="13101"/>
    <n v="0.8"/>
    <n v="263.2"/>
    <n v="2.1"/>
    <n v="1208"/>
    <n v="2.035822401614531"/>
    <n v="0.39325242347912376"/>
    <n v="210.56"/>
    <s v="B"/>
    <s v="B"/>
    <x v="0"/>
    <n v="2"/>
    <n v="1"/>
    <n v="17"/>
  </r>
  <r>
    <x v="110"/>
    <x v="0"/>
    <n v="2877"/>
    <n v="0.26"/>
    <n v="87.5"/>
    <n v="2.4"/>
    <n v="59.8"/>
    <n v="1.0659898477157361"/>
    <n v="0.63781717066388599"/>
    <n v="22.75"/>
    <s v="A"/>
    <s v="B"/>
    <x v="0"/>
    <n v="3"/>
    <n v="3"/>
    <n v="58"/>
  </r>
  <r>
    <x v="110"/>
    <x v="1"/>
    <n v="3150"/>
    <n v="0.26"/>
    <n v="88.4"/>
    <n v="2.1"/>
    <n v="72.7"/>
    <n v="1.2160852713178294"/>
    <n v="0.65460317460317463"/>
    <n v="22.984000000000002"/>
    <s v="A"/>
    <s v="B"/>
    <x v="0"/>
    <n v="3"/>
    <n v="3"/>
    <n v="47"/>
  </r>
  <r>
    <x v="110"/>
    <x v="2"/>
    <n v="2493"/>
    <n v="0.21"/>
    <n v="112.3"/>
    <n v="1.3"/>
    <n v="118"/>
    <n v="1.695736434108527"/>
    <n v="0.41195346971520258"/>
    <n v="23.582999999999998"/>
    <s v="A"/>
    <s v="B"/>
    <x v="0"/>
    <n v="3"/>
    <n v="3"/>
    <n v="22"/>
  </r>
  <r>
    <x v="110"/>
    <x v="3"/>
    <n v="2726"/>
    <n v="0.16"/>
    <n v="111.9"/>
    <n v="1.2"/>
    <n v="63.8"/>
    <n v="1.3969072164948455"/>
    <n v="0.48422597212032281"/>
    <n v="17.904"/>
    <s v="A"/>
    <s v="B"/>
    <x v="0"/>
    <n v="3"/>
    <n v="3"/>
    <n v="28"/>
  </r>
  <r>
    <x v="110"/>
    <x v="4"/>
    <n v="2979"/>
    <n v="0.16"/>
    <n v="112.1"/>
    <n v="1.5"/>
    <n v="14.3"/>
    <n v="1.0858324715615306"/>
    <n v="0.50486740516952"/>
    <n v="17.936"/>
    <s v="A"/>
    <s v="B"/>
    <x v="0"/>
    <n v="3"/>
    <n v="3"/>
    <n v="100"/>
  </r>
  <r>
    <x v="110"/>
    <x v="5"/>
    <n v="4308"/>
    <n v="0.16"/>
    <n v="121.9"/>
    <n v="1.1000000000000001"/>
    <n v="339.1"/>
    <n v="1.1394422310756973"/>
    <n v="0.4830547818012999"/>
    <n v="19.504000000000001"/>
    <s v="A"/>
    <s v="B"/>
    <x v="0"/>
    <n v="3"/>
    <n v="3"/>
    <n v="6"/>
  </r>
  <r>
    <x v="110"/>
    <x v="6"/>
    <n v="14377"/>
    <n v="0.17"/>
    <n v="208.4"/>
    <n v="0.9"/>
    <n v="536.6"/>
    <n v="1.0436291522062469"/>
    <n v="0.52410099464422344"/>
    <n v="35.428000000000004"/>
    <s v="A"/>
    <s v="B"/>
    <x v="0"/>
    <n v="3"/>
    <n v="3"/>
    <n v="4"/>
  </r>
  <r>
    <x v="110"/>
    <x v="7"/>
    <n v="14465"/>
    <n v="0.2"/>
    <n v="214.3"/>
    <n v="1.1000000000000001"/>
    <n v="91.5"/>
    <n v="0.90999502734957738"/>
    <n v="0.54434842723816113"/>
    <n v="42.86"/>
    <s v="A"/>
    <s v="B"/>
    <x v="0"/>
    <n v="3"/>
    <n v="3"/>
    <n v="46"/>
  </r>
  <r>
    <x v="110"/>
    <x v="8"/>
    <n v="15664"/>
    <n v="0.21"/>
    <n v="240.5"/>
    <n v="1.1000000000000001"/>
    <n v="621.5"/>
    <n v="0.86349760139555176"/>
    <n v="0.46661133810010214"/>
    <n v="50.505000000000003"/>
    <s v="A"/>
    <s v="B"/>
    <x v="0"/>
    <n v="3"/>
    <n v="3"/>
    <n v="8"/>
  </r>
  <r>
    <x v="110"/>
    <x v="9"/>
    <n v="19392"/>
    <n v="0.28999999999999998"/>
    <n v="261.2"/>
    <n v="0.8"/>
    <n v="1803.8"/>
    <n v="1.2147281486579491"/>
    <n v="0.43497318481848185"/>
    <n v="75.74799999999999"/>
    <s v="A"/>
    <s v="B"/>
    <x v="0"/>
    <n v="3"/>
    <n v="3"/>
    <n v="4"/>
  </r>
  <r>
    <x v="111"/>
    <x v="0"/>
    <n v="24157"/>
    <n v="1.4"/>
    <n v="875.5"/>
    <n v="4.9000000000000004"/>
    <n v="1699.6"/>
    <n v="3.840104849279161"/>
    <n v="0.48764333319534708"/>
    <n v="1225.7"/>
    <s v="A"/>
    <s v="B"/>
    <x v="0"/>
    <n v="2"/>
    <n v="2"/>
    <n v="73"/>
  </r>
  <r>
    <x v="111"/>
    <x v="1"/>
    <n v="24856"/>
    <n v="1.43"/>
    <n v="875.6"/>
    <n v="4.5999999999999996"/>
    <n v="1739.4"/>
    <n v="3.8325471698113205"/>
    <n v="0.46922272288381073"/>
    <n v="1252.1079999999999"/>
    <s v="A"/>
    <s v="B"/>
    <x v="0"/>
    <n v="2"/>
    <n v="2"/>
    <n v="72"/>
  </r>
  <r>
    <x v="111"/>
    <x v="2"/>
    <n v="53964"/>
    <n v="1.49"/>
    <n v="1553"/>
    <n v="4"/>
    <n v="3709.5"/>
    <n v="4.508495145631068"/>
    <n v="0.49901786376102586"/>
    <n v="2313.9699999999998"/>
    <s v="A"/>
    <s v="B"/>
    <x v="0"/>
    <n v="2"/>
    <n v="2"/>
    <n v="63"/>
  </r>
  <r>
    <x v="111"/>
    <x v="3"/>
    <n v="55143"/>
    <n v="1.54"/>
    <n v="1553.3"/>
    <n v="3.2"/>
    <n v="4228.2"/>
    <n v="6.0548271752085805"/>
    <n v="0.51460747511016813"/>
    <n v="2392.0819999999999"/>
    <s v="A"/>
    <s v="B"/>
    <x v="0"/>
    <n v="2"/>
    <n v="2"/>
    <n v="56"/>
  </r>
  <r>
    <x v="111"/>
    <x v="4"/>
    <n v="62614"/>
    <n v="1.54"/>
    <n v="1550.7"/>
    <n v="2.5"/>
    <n v="4621"/>
    <n v="5.8642578125"/>
    <n v="0.51315999616699137"/>
    <n v="2388.078"/>
    <s v="A"/>
    <s v="B"/>
    <x v="0"/>
    <n v="2"/>
    <n v="2"/>
    <n v="52"/>
  </r>
  <r>
    <x v="111"/>
    <x v="5"/>
    <n v="164735"/>
    <n v="1.54"/>
    <n v="2703.6"/>
    <n v="2.9"/>
    <n v="8101"/>
    <n v="4.1086786551993741"/>
    <n v="0.46576016025738309"/>
    <n v="4163.5439999999999"/>
    <s v="A"/>
    <s v="B"/>
    <x v="0"/>
    <n v="2"/>
    <n v="2"/>
    <n v="55"/>
  </r>
  <r>
    <x v="111"/>
    <x v="6"/>
    <n v="170795"/>
    <n v="1.54"/>
    <n v="2717.2"/>
    <n v="3"/>
    <n v="8391"/>
    <n v="4.2237061769616018"/>
    <n v="0.48992652009719256"/>
    <n v="4184.4879999999994"/>
    <s v="A"/>
    <s v="B"/>
    <x v="0"/>
    <n v="2"/>
    <n v="2"/>
    <n v="50"/>
  </r>
  <r>
    <x v="111"/>
    <x v="7"/>
    <n v="167468"/>
    <n v="1.54"/>
    <n v="2745.8"/>
    <n v="3.9"/>
    <n v="8361"/>
    <n v="3.2449494949494944"/>
    <n v="0.42896553371390356"/>
    <n v="4228.5320000000002"/>
    <s v="A"/>
    <s v="B"/>
    <x v="0"/>
    <n v="2"/>
    <n v="2"/>
    <n v="50"/>
  </r>
  <r>
    <x v="111"/>
    <x v="8"/>
    <n v="165968"/>
    <n v="1.54"/>
    <n v="2769.4"/>
    <n v="4.3"/>
    <n v="7282"/>
    <n v="3.120860927152318"/>
    <n v="0.26106839872746551"/>
    <n v="4264.8760000000002"/>
    <s v="A"/>
    <s v="B"/>
    <x v="0"/>
    <n v="2"/>
    <n v="2"/>
    <n v="58"/>
  </r>
  <r>
    <x v="111"/>
    <x v="9"/>
    <n v="165958"/>
    <n v="1.54"/>
    <n v="2770"/>
    <n v="4"/>
    <n v="7261"/>
    <n v="2.8171091445427732"/>
    <n v="0.35432458814880874"/>
    <n v="4265.8"/>
    <s v="A"/>
    <s v="B"/>
    <x v="0"/>
    <n v="2"/>
    <n v="2"/>
    <n v="59"/>
  </r>
  <r>
    <x v="112"/>
    <x v="0"/>
    <n v="37541"/>
    <n v="0.1"/>
    <n v="4586"/>
    <n v="0.8"/>
    <n v="2740"/>
    <n v="3.7422360248447206"/>
    <n v="0.58746437228630033"/>
    <n v="458.6"/>
    <s v="A"/>
    <s v="A"/>
    <x v="0"/>
    <n v="1"/>
    <n v="1"/>
    <n v="17"/>
  </r>
  <r>
    <x v="112"/>
    <x v="1"/>
    <n v="39604"/>
    <n v="0.11"/>
    <n v="4586"/>
    <n v="0.9"/>
    <n v="3056"/>
    <n v="3.1550802139037435"/>
    <n v="0.52956772043227962"/>
    <n v="504.46"/>
    <s v="A"/>
    <s v="A"/>
    <x v="0"/>
    <n v="1"/>
    <n v="1"/>
    <n v="16"/>
  </r>
  <r>
    <x v="112"/>
    <x v="2"/>
    <n v="45384"/>
    <n v="0.14000000000000001"/>
    <n v="4482"/>
    <n v="0.8"/>
    <n v="3526"/>
    <n v="3.87409200968523"/>
    <n v="0.53177331218050417"/>
    <n v="627.48"/>
    <s v="A"/>
    <s v="A"/>
    <x v="0"/>
    <n v="1"/>
    <n v="1"/>
    <n v="17"/>
  </r>
  <r>
    <x v="112"/>
    <x v="3"/>
    <n v="49996"/>
    <n v="0.16"/>
    <n v="4482"/>
    <n v="0.5"/>
    <n v="4430"/>
    <n v="6.3906581740976645"/>
    <n v="0.52742219377550204"/>
    <n v="717.12"/>
    <s v="A"/>
    <s v="A"/>
    <x v="0"/>
    <n v="1"/>
    <n v="1"/>
    <n v="16"/>
  </r>
  <r>
    <x v="112"/>
    <x v="4"/>
    <n v="70349"/>
    <n v="0.19"/>
    <n v="4457"/>
    <n v="0.4"/>
    <n v="5709"/>
    <n v="9.3965517241379306"/>
    <n v="0.60380389202405149"/>
    <n v="846.83"/>
    <s v="A"/>
    <s v="A"/>
    <x v="0"/>
    <n v="1"/>
    <n v="1"/>
    <n v="16"/>
  </r>
  <r>
    <x v="112"/>
    <x v="5"/>
    <n v="78130"/>
    <n v="0.23"/>
    <n v="4470"/>
    <n v="0.4"/>
    <n v="6295"/>
    <n v="7.8673323823109857"/>
    <n v="0.57089466274158451"/>
    <n v="1028.0999999999999"/>
    <s v="A"/>
    <s v="A"/>
    <x v="0"/>
    <n v="1"/>
    <n v="1"/>
    <n v="17"/>
  </r>
  <r>
    <x v="112"/>
    <x v="6"/>
    <n v="83451"/>
    <n v="0.27"/>
    <n v="4453"/>
    <n v="0.5"/>
    <n v="6711"/>
    <n v="6.3642131979695433"/>
    <n v="0.55138943811338392"/>
    <n v="1202.31"/>
    <s v="A"/>
    <s v="A"/>
    <x v="0"/>
    <n v="1"/>
    <n v="1"/>
    <n v="19"/>
  </r>
  <r>
    <x v="112"/>
    <x v="7"/>
    <n v="94685"/>
    <n v="0.3"/>
    <n v="4395"/>
    <n v="0.5"/>
    <n v="8039"/>
    <n v="6.011173184357542"/>
    <n v="0.55156571790674336"/>
    <n v="1318.5"/>
    <s v="A"/>
    <s v="A"/>
    <x v="0"/>
    <n v="1"/>
    <n v="1"/>
    <n v="17"/>
  </r>
  <r>
    <x v="112"/>
    <x v="8"/>
    <n v="104912"/>
    <n v="0.35"/>
    <n v="4311"/>
    <n v="0.6"/>
    <n v="8861"/>
    <n v="5.2618577075098818"/>
    <n v="0.45292244929083425"/>
    <n v="1508.85"/>
    <s v="A"/>
    <s v="A"/>
    <x v="0"/>
    <n v="1"/>
    <n v="1"/>
    <n v="18"/>
  </r>
  <r>
    <x v="112"/>
    <x v="9"/>
    <n v="120223"/>
    <n v="0.48"/>
    <n v="4234"/>
    <n v="0.9"/>
    <n v="10267"/>
    <n v="4.8157669237360761"/>
    <n v="0.55361286941766552"/>
    <n v="2032.32"/>
    <s v="A"/>
    <s v="A"/>
    <x v="0"/>
    <n v="1"/>
    <n v="1"/>
    <n v="22"/>
  </r>
  <r>
    <x v="113"/>
    <x v="0"/>
    <n v="3253"/>
    <n v="0.1"/>
    <n v="984.6"/>
    <n v="1.7"/>
    <n v="320.8"/>
    <n v="3.6263736263736259"/>
    <n v="0.33455272056563173"/>
    <n v="98.46"/>
    <s v="A"/>
    <s v="B"/>
    <x v="0"/>
    <n v="1"/>
    <n v="1"/>
    <n v="29"/>
  </r>
  <r>
    <x v="113"/>
    <x v="1"/>
    <n v="3634"/>
    <n v="0.11"/>
    <n v="984.6"/>
    <n v="1.4"/>
    <n v="371.8"/>
    <n v="4.375"/>
    <n v="0.32804072647220689"/>
    <n v="108.306"/>
    <s v="A"/>
    <s v="B"/>
    <x v="0"/>
    <n v="1"/>
    <n v="1"/>
    <n v="28"/>
  </r>
  <r>
    <x v="113"/>
    <x v="2"/>
    <n v="4207"/>
    <n v="0.12"/>
    <n v="987.6"/>
    <n v="1.1000000000000001"/>
    <n v="436.5"/>
    <n v="5.5"/>
    <n v="0.34335631091038743"/>
    <n v="118.512"/>
    <s v="A"/>
    <s v="B"/>
    <x v="0"/>
    <n v="1"/>
    <n v="1"/>
    <n v="27"/>
  </r>
  <r>
    <x v="113"/>
    <x v="3"/>
    <n v="4902"/>
    <n v="0.13"/>
    <n v="996.5"/>
    <n v="0.7"/>
    <n v="514"/>
    <n v="7.8671328671328675"/>
    <n v="0.32354141166870665"/>
    <n v="129.54499999999999"/>
    <s v="A"/>
    <s v="B"/>
    <x v="0"/>
    <n v="1"/>
    <n v="1"/>
    <n v="24"/>
  </r>
  <r>
    <x v="113"/>
    <x v="4"/>
    <n v="5907"/>
    <n v="0.13"/>
    <n v="1004"/>
    <n v="0.5"/>
    <n v="624.1"/>
    <n v="8.1556195965417846"/>
    <n v="0.32571525308955479"/>
    <n v="130.52000000000001"/>
    <s v="A"/>
    <s v="B"/>
    <x v="0"/>
    <n v="1"/>
    <n v="1"/>
    <n v="21"/>
  </r>
  <r>
    <x v="113"/>
    <x v="5"/>
    <n v="7104"/>
    <n v="0.14000000000000001"/>
    <n v="1010.8"/>
    <n v="0.5"/>
    <n v="756.4"/>
    <n v="8.1026252983293556"/>
    <n v="0.32432432432432434"/>
    <n v="141.512"/>
    <s v="A"/>
    <s v="B"/>
    <x v="0"/>
    <n v="1"/>
    <n v="1"/>
    <n v="18"/>
  </r>
  <r>
    <x v="113"/>
    <x v="6"/>
    <n v="8834"/>
    <n v="0.14000000000000001"/>
    <n v="1019.4"/>
    <n v="0.4"/>
    <n v="872"/>
    <n v="7.240704500978473"/>
    <n v="0.34095539959248361"/>
    <n v="142.71600000000001"/>
    <s v="A"/>
    <s v="B"/>
    <x v="0"/>
    <n v="1"/>
    <n v="1"/>
    <n v="16"/>
  </r>
  <r>
    <x v="113"/>
    <x v="7"/>
    <n v="9879"/>
    <n v="0.15"/>
    <n v="1024.9000000000001"/>
    <n v="0.4"/>
    <n v="1015.3"/>
    <n v="5.625"/>
    <n v="0.29911934406316426"/>
    <n v="153.73500000000001"/>
    <s v="A"/>
    <s v="B"/>
    <x v="0"/>
    <n v="1"/>
    <n v="1"/>
    <n v="14"/>
  </r>
  <r>
    <x v="113"/>
    <x v="8"/>
    <n v="11406"/>
    <n v="0.16"/>
    <n v="1024.9000000000001"/>
    <n v="0.5"/>
    <n v="1157.3"/>
    <n v="4.5797720797720798"/>
    <n v="0.29992986147641593"/>
    <n v="163.98400000000001"/>
    <s v="A"/>
    <s v="B"/>
    <x v="0"/>
    <n v="1"/>
    <n v="1"/>
    <n v="13"/>
  </r>
  <r>
    <x v="113"/>
    <x v="9"/>
    <n v="13342"/>
    <n v="0.18"/>
    <n v="1023.3"/>
    <n v="0.5"/>
    <n v="1360.2"/>
    <n v="4.4465174129353242"/>
    <n v="0.30565132663768552"/>
    <n v="184.19399999999999"/>
    <s v="A"/>
    <s v="B"/>
    <x v="0"/>
    <n v="1"/>
    <n v="1"/>
    <n v="13"/>
  </r>
  <r>
    <x v="114"/>
    <x v="0"/>
    <n v="908"/>
    <n v="0"/>
    <n v="65.8"/>
    <n v="0"/>
    <n v="54"/>
    <n v="2.6552287581699345"/>
    <n v="0.48458149779735682"/>
    <n v="0"/>
    <s v="A"/>
    <s v="A"/>
    <x v="0"/>
    <n v="3"/>
    <n v="1"/>
    <n v="0"/>
  </r>
  <r>
    <x v="114"/>
    <x v="1"/>
    <n v="2831"/>
    <n v="0"/>
    <n v="139.6"/>
    <n v="0"/>
    <n v="157.9"/>
    <n v="3.1159420289855073"/>
    <n v="0.522077004592017"/>
    <n v="0"/>
    <s v="A"/>
    <s v="A"/>
    <x v="0"/>
    <n v="3"/>
    <n v="1"/>
    <n v="0"/>
  </r>
  <r>
    <x v="114"/>
    <x v="2"/>
    <n v="6623"/>
    <n v="0"/>
    <n v="217.8"/>
    <n v="0"/>
    <n v="358.4"/>
    <n v="3.011599005799503"/>
    <n v="0.4972067039106145"/>
    <n v="0"/>
    <s v="A"/>
    <s v="A"/>
    <x v="0"/>
    <n v="3"/>
    <n v="1"/>
    <n v="0"/>
  </r>
  <r>
    <x v="114"/>
    <x v="3"/>
    <n v="22715"/>
    <n v="0.01"/>
    <n v="608.29999999999995"/>
    <n v="0"/>
    <n v="1105.0999999999999"/>
    <n v="6.4394993045897069"/>
    <n v="0.67831829187761394"/>
    <n v="6.0829999999999993"/>
    <s v="A"/>
    <s v="A"/>
    <x v="0"/>
    <n v="3"/>
    <n v="1"/>
    <n v="0"/>
  </r>
  <r>
    <x v="114"/>
    <x v="4"/>
    <n v="22681"/>
    <n v="0.01"/>
    <n v="619.29999999999995"/>
    <n v="0"/>
    <n v="1109.5"/>
    <n v="5.2039381153305202"/>
    <n v="0.70049821436444604"/>
    <n v="6.1929999999999996"/>
    <s v="A"/>
    <s v="A"/>
    <x v="0"/>
    <n v="3"/>
    <n v="1"/>
    <n v="1"/>
  </r>
  <r>
    <x v="114"/>
    <x v="5"/>
    <n v="18565"/>
    <n v="0.01"/>
    <n v="622.70000000000005"/>
    <n v="0.1"/>
    <n v="750"/>
    <n v="2.6783398184176392"/>
    <n v="0.60915701589011584"/>
    <n v="6.2270000000000003"/>
    <s v="A"/>
    <s v="A"/>
    <x v="0"/>
    <n v="3"/>
    <n v="1"/>
    <n v="1"/>
  </r>
  <r>
    <x v="114"/>
    <x v="6"/>
    <n v="19490"/>
    <n v="0.01"/>
    <n v="628"/>
    <n v="0"/>
    <n v="732"/>
    <n v="3.2013969732246799"/>
    <n v="0.58645459209851203"/>
    <n v="6.28"/>
    <s v="A"/>
    <s v="A"/>
    <x v="0"/>
    <n v="3"/>
    <n v="1"/>
    <n v="1"/>
  </r>
  <r>
    <x v="114"/>
    <x v="7"/>
    <n v="19631"/>
    <n v="0.01"/>
    <n v="594.6"/>
    <n v="0"/>
    <n v="809"/>
    <n v="2.8835386338185893"/>
    <n v="0.57230910294941673"/>
    <n v="5.9460000000000006"/>
    <s v="A"/>
    <s v="A"/>
    <x v="0"/>
    <n v="3"/>
    <n v="1"/>
    <n v="1"/>
  </r>
  <r>
    <x v="114"/>
    <x v="8"/>
    <n v="20656"/>
    <n v="0.01"/>
    <n v="576.1"/>
    <n v="0"/>
    <n v="734"/>
    <n v="2.5414078674948235"/>
    <n v="0.54846049573973665"/>
    <n v="5.7610000000000001"/>
    <s v="A"/>
    <s v="A"/>
    <x v="0"/>
    <n v="3"/>
    <n v="1"/>
    <n v="1"/>
  </r>
  <r>
    <x v="114"/>
    <x v="9"/>
    <n v="20905"/>
    <n v="0.75"/>
    <n v="570.20000000000005"/>
    <n v="3.5"/>
    <n v="820"/>
    <n v="2.7268385864374398"/>
    <n v="0.544702224348242"/>
    <n v="427.65"/>
    <s v="A"/>
    <s v="A"/>
    <x v="0"/>
    <n v="3"/>
    <n v="1"/>
    <n v="52"/>
  </r>
  <r>
    <x v="115"/>
    <x v="0"/>
    <n v="13253"/>
    <n v="1.5"/>
    <n v="198.8"/>
    <n v="3.5"/>
    <n v="983"/>
    <n v="1.9339831634913602"/>
    <n v="0.47830679846072588"/>
    <n v="298.2"/>
    <s v="A"/>
    <s v="B"/>
    <x v="0"/>
    <n v="3"/>
    <n v="3"/>
    <n v="31"/>
  </r>
  <r>
    <x v="115"/>
    <x v="1"/>
    <n v="13596"/>
    <n v="1.6"/>
    <n v="198.3"/>
    <n v="3.5"/>
    <n v="463"/>
    <n v="1.9258940112020682"/>
    <n v="0.50095616357752282"/>
    <n v="317.27999999999997"/>
    <s v="A"/>
    <s v="B"/>
    <x v="0"/>
    <n v="3"/>
    <n v="3"/>
    <n v="68"/>
  </r>
  <r>
    <x v="115"/>
    <x v="2"/>
    <n v="13075"/>
    <n v="1.6"/>
    <n v="199.5"/>
    <n v="3.1"/>
    <n v="350"/>
    <n v="2.2854077253218885"/>
    <n v="0.46860420650095602"/>
    <n v="319.2"/>
    <s v="A"/>
    <s v="B"/>
    <x v="0"/>
    <n v="3"/>
    <n v="3"/>
    <n v="91"/>
  </r>
  <r>
    <x v="115"/>
    <x v="3"/>
    <n v="12834"/>
    <n v="1.6"/>
    <n v="199"/>
    <n v="3.3"/>
    <n v="339"/>
    <n v="2.1723834652594549"/>
    <n v="0.48005298426055787"/>
    <n v="318.39999999999998"/>
    <s v="A"/>
    <s v="B"/>
    <x v="0"/>
    <n v="3"/>
    <n v="3"/>
    <n v="94"/>
  </r>
  <r>
    <x v="115"/>
    <x v="4"/>
    <n v="18339"/>
    <n v="1.6"/>
    <n v="226"/>
    <n v="2.6"/>
    <n v="681"/>
    <n v="1.9461077844311376"/>
    <n v="0.40280277005289272"/>
    <n v="361.6"/>
    <s v="A"/>
    <s v="B"/>
    <x v="0"/>
    <n v="3"/>
    <n v="3"/>
    <n v="47"/>
  </r>
  <r>
    <x v="115"/>
    <x v="5"/>
    <n v="18195"/>
    <n v="1.6"/>
    <n v="213.9"/>
    <n v="3.2"/>
    <n v="918"/>
    <n v="1.731371321227301"/>
    <n v="0.42967848309975271"/>
    <n v="342.24"/>
    <s v="A"/>
    <s v="B"/>
    <x v="0"/>
    <n v="3"/>
    <n v="3"/>
    <n v="40"/>
  </r>
  <r>
    <x v="115"/>
    <x v="6"/>
    <n v="18293"/>
    <n v="1.6"/>
    <n v="216.6"/>
    <n v="3"/>
    <n v="398"/>
    <n v="1.7195082497573599"/>
    <n v="0.41425681954846116"/>
    <n v="346.56"/>
    <s v="A"/>
    <s v="B"/>
    <x v="0"/>
    <n v="3"/>
    <n v="3"/>
    <n v="88"/>
  </r>
  <r>
    <x v="115"/>
    <x v="7"/>
    <n v="28219"/>
    <n v="1.6"/>
    <n v="219"/>
    <n v="2.9"/>
    <n v="297"/>
    <n v="1.7421487603305783"/>
    <n v="0.54094758850419933"/>
    <n v="350.4"/>
    <s v="A"/>
    <s v="B"/>
    <x v="0"/>
    <n v="3"/>
    <n v="3"/>
    <n v="100"/>
  </r>
  <r>
    <x v="115"/>
    <x v="8"/>
    <n v="28109"/>
    <n v="1.6"/>
    <n v="220.2"/>
    <n v="2.9"/>
    <n v="382"/>
    <n v="1.7053903345724906"/>
    <n v="0.53086200149418339"/>
    <n v="352.32"/>
    <s v="A"/>
    <s v="B"/>
    <x v="0"/>
    <n v="3"/>
    <n v="3"/>
    <n v="93"/>
  </r>
  <r>
    <x v="115"/>
    <x v="9"/>
    <n v="29954"/>
    <n v="1.6"/>
    <n v="240.4"/>
    <n v="2.5"/>
    <n v="1184"/>
    <n v="1.6064935064935064"/>
    <n v="0.44378046337717836"/>
    <n v="384.64"/>
    <s v="A"/>
    <s v="B"/>
    <x v="0"/>
    <n v="3"/>
    <n v="3"/>
    <n v="31"/>
  </r>
  <r>
    <x v="116"/>
    <x v="0"/>
    <n v="10495"/>
    <n v="0.36"/>
    <n v="311.3"/>
    <n v="3.1"/>
    <n v="289.2"/>
    <n v="1.1880165289256199"/>
    <n v="0.46917579799904718"/>
    <n v="112.068"/>
    <s v="B"/>
    <s v="B"/>
    <x v="1"/>
    <n v="4"/>
    <n v="3"/>
    <n v="41"/>
  </r>
  <r>
    <x v="116"/>
    <x v="1"/>
    <n v="12419"/>
    <n v="0.47"/>
    <n v="315"/>
    <n v="2.8"/>
    <n v="355.4"/>
    <n v="1.6280193236714977"/>
    <n v="0.52951123278846923"/>
    <n v="148.05000000000001"/>
    <s v="B"/>
    <s v="B"/>
    <x v="1"/>
    <n v="4"/>
    <n v="3"/>
    <n v="45"/>
  </r>
  <r>
    <x v="116"/>
    <x v="2"/>
    <n v="13879"/>
    <n v="0.54"/>
    <n v="320.2"/>
    <n v="2.2999999999999998"/>
    <n v="353.9"/>
    <n v="2.1848739495798317"/>
    <n v="0.54701347359319841"/>
    <n v="172.90800000000002"/>
    <s v="B"/>
    <s v="B"/>
    <x v="1"/>
    <n v="4"/>
    <n v="3"/>
    <n v="51"/>
  </r>
  <r>
    <x v="116"/>
    <x v="3"/>
    <n v="18647"/>
    <n v="0.6"/>
    <n v="428.3"/>
    <n v="2"/>
    <n v="325.39999999999998"/>
    <n v="2.9329896907216497"/>
    <n v="0.57944977744409287"/>
    <n v="256.98"/>
    <s v="B"/>
    <s v="B"/>
    <x v="1"/>
    <n v="4"/>
    <n v="3"/>
    <n v="80"/>
  </r>
  <r>
    <x v="116"/>
    <x v="4"/>
    <n v="25289"/>
    <n v="0.6"/>
    <n v="440.7"/>
    <n v="1.5"/>
    <n v="194.9"/>
    <n v="3.2280978689818469"/>
    <n v="0.61362647791529912"/>
    <n v="264.42"/>
    <s v="B"/>
    <s v="B"/>
    <x v="1"/>
    <n v="4"/>
    <n v="3"/>
    <n v="100"/>
  </r>
  <r>
    <x v="116"/>
    <x v="5"/>
    <n v="40197"/>
    <n v="0.6"/>
    <n v="444.3"/>
    <n v="1.5"/>
    <n v="725.3"/>
    <n v="2.9901960784313726"/>
    <n v="0.68005075005597437"/>
    <n v="266.58"/>
    <s v="B"/>
    <s v="B"/>
    <x v="1"/>
    <n v="4"/>
    <n v="3"/>
    <n v="37"/>
  </r>
  <r>
    <x v="116"/>
    <x v="6"/>
    <n v="38906"/>
    <n v="0.68"/>
    <n v="515.5"/>
    <n v="2"/>
    <n v="1175.2"/>
    <n v="2.8668941979522184"/>
    <n v="0.61985297897496527"/>
    <n v="350.54"/>
    <s v="B"/>
    <s v="B"/>
    <x v="1"/>
    <n v="4"/>
    <n v="3"/>
    <n v="29"/>
  </r>
  <r>
    <x v="116"/>
    <x v="7"/>
    <n v="34989"/>
    <n v="0.42"/>
    <n v="516.70000000000005"/>
    <n v="4"/>
    <n v="-83.9"/>
    <n v="1.464864864864865"/>
    <n v="0.66320843693732312"/>
    <n v="217.01400000000001"/>
    <s v="B"/>
    <s v="B"/>
    <x v="1"/>
    <n v="4"/>
    <n v="3"/>
    <n v="100"/>
  </r>
  <r>
    <x v="116"/>
    <x v="8"/>
    <n v="27022"/>
    <n v="0.04"/>
    <n v="518.20000000000005"/>
    <n v="0.6"/>
    <n v="12"/>
    <n v="0.83333333333333326"/>
    <n v="0.64058914958182223"/>
    <n v="20.728000000000002"/>
    <s v="B"/>
    <s v="B"/>
    <x v="1"/>
    <n v="4"/>
    <n v="3"/>
    <n v="100"/>
  </r>
  <r>
    <x v="116"/>
    <x v="9"/>
    <n v="23993"/>
    <n v="0.08"/>
    <n v="558"/>
    <n v="0.7"/>
    <n v="261.5"/>
    <n v="1.447072072072072"/>
    <n v="0.53590630600591838"/>
    <n v="44.64"/>
    <s v="B"/>
    <s v="B"/>
    <x v="1"/>
    <n v="4"/>
    <n v="3"/>
    <n v="17"/>
  </r>
  <r>
    <x v="117"/>
    <x v="0"/>
    <n v="21363"/>
    <n v="0.76"/>
    <n v="1254.8"/>
    <n v="3.8"/>
    <n v="1337.5"/>
    <n v="4.5701357466063346"/>
    <n v="0.57847680569208448"/>
    <n v="953.64800000000002"/>
    <s v="A"/>
    <s v="B"/>
    <x v="0"/>
    <n v="2"/>
    <n v="1"/>
    <n v="70"/>
  </r>
  <r>
    <x v="117"/>
    <x v="1"/>
    <n v="20785"/>
    <n v="0.78"/>
    <n v="1280"/>
    <n v="2.8"/>
    <n v="1883.4"/>
    <n v="5.2205882352941169"/>
    <n v="0.49838826076497472"/>
    <n v="998.4"/>
    <s v="A"/>
    <s v="B"/>
    <x v="0"/>
    <n v="2"/>
    <n v="1"/>
    <n v="53"/>
  </r>
  <r>
    <x v="117"/>
    <x v="2"/>
    <n v="20825"/>
    <n v="0.83"/>
    <n v="1300.8"/>
    <n v="2.2999999999999998"/>
    <n v="2160.1"/>
    <n v="5.635930047694754"/>
    <n v="0.59346938775510205"/>
    <n v="1079.664"/>
    <s v="A"/>
    <s v="B"/>
    <x v="0"/>
    <n v="2"/>
    <n v="1"/>
    <n v="50"/>
  </r>
  <r>
    <x v="117"/>
    <x v="3"/>
    <n v="21079"/>
    <n v="0.87"/>
    <n v="1312.4"/>
    <n v="1.8"/>
    <n v="2714.8"/>
    <n v="6.5893587994542973"/>
    <n v="0.38284548602874902"/>
    <n v="1141.788"/>
    <s v="A"/>
    <s v="B"/>
    <x v="0"/>
    <n v="2"/>
    <n v="1"/>
    <n v="42"/>
  </r>
  <r>
    <x v="117"/>
    <x v="4"/>
    <n v="23906"/>
    <n v="0.91"/>
    <n v="1303.9000000000001"/>
    <n v="1.7"/>
    <n v="2319.9"/>
    <n v="11.19496855345912"/>
    <n v="0.45089098970969632"/>
    <n v="1186.5490000000002"/>
    <s v="A"/>
    <s v="B"/>
    <x v="0"/>
    <n v="2"/>
    <n v="1"/>
    <n v="51"/>
  </r>
  <r>
    <x v="117"/>
    <x v="5"/>
    <n v="21092"/>
    <n v="0.92"/>
    <n v="1311.8"/>
    <n v="1.7"/>
    <n v="2514"/>
    <n v="24.348837209302324"/>
    <n v="0.57543144320121375"/>
    <n v="1206.856"/>
    <s v="A"/>
    <s v="B"/>
    <x v="0"/>
    <n v="2"/>
    <n v="1"/>
    <n v="48"/>
  </r>
  <r>
    <x v="117"/>
    <x v="6"/>
    <n v="22968"/>
    <n v="0.92"/>
    <n v="1320.6"/>
    <n v="1.6"/>
    <n v="2900.3"/>
    <n v="18.7987012987013"/>
    <n v="0.63627655869035182"/>
    <n v="1214.952"/>
    <s v="A"/>
    <s v="B"/>
    <x v="0"/>
    <n v="2"/>
    <n v="1"/>
    <n v="42"/>
  </r>
  <r>
    <x v="117"/>
    <x v="7"/>
    <n v="25995"/>
    <n v="0.92"/>
    <n v="1326.1"/>
    <n v="1.9"/>
    <n v="2962.6"/>
    <n v="7.7073170731707314"/>
    <n v="0.50094248894018079"/>
    <n v="1220.0119999999999"/>
    <s v="A"/>
    <s v="B"/>
    <x v="0"/>
    <n v="2"/>
    <n v="1"/>
    <n v="41"/>
  </r>
  <r>
    <x v="117"/>
    <x v="8"/>
    <n v="31032"/>
    <n v="0.92"/>
    <n v="1332.5"/>
    <n v="2.2000000000000002"/>
    <n v="3046.2"/>
    <n v="5.9240687679083086"/>
    <n v="0.53190255220417637"/>
    <n v="1225.9000000000001"/>
    <s v="A"/>
    <s v="B"/>
    <x v="0"/>
    <n v="2"/>
    <n v="1"/>
    <n v="40"/>
  </r>
  <r>
    <x v="117"/>
    <x v="9"/>
    <n v="33630"/>
    <n v="0.92"/>
    <n v="1335.1"/>
    <n v="2.4"/>
    <n v="3441.3"/>
    <n v="5.2981029810298104"/>
    <n v="0.4855188819506393"/>
    <n v="1228.2919999999999"/>
    <s v="A"/>
    <s v="B"/>
    <x v="0"/>
    <n v="2"/>
    <n v="1"/>
    <n v="3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compact="0" compactData="0" multipleFieldFilters="0">
  <location ref="A3:C14" firstHeaderRow="1" firstDataRow="2" firstDataCol="1"/>
  <pivotFields count="16">
    <pivotField compact="0" outline="0" showAll="0"/>
    <pivotField axis="axisRow" compact="0" outline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numFmtId="2" outline="0" showAll="0"/>
    <pivotField compact="0" outline="0" showAll="0"/>
    <pivotField compact="0" numFmtId="164" outline="0" showAll="0"/>
    <pivotField compact="0" numFmtId="2" outline="0" showAll="0"/>
    <pivotField compact="0" numFmtId="2" outline="0" showAll="0"/>
    <pivotField dataField="1" compact="0" numFmtId="2" outline="0" showAll="0"/>
    <pivotField compact="0" outline="0" showAll="0"/>
    <pivotField compact="0" outline="0" showAll="0"/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2"/>
  </colFields>
  <colItems count="2">
    <i>
      <x/>
    </i>
    <i>
      <x v="1"/>
    </i>
  </colItems>
  <dataFields count="1">
    <dataField name="Average of totdiv" fld="9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4:H112" firstHeaderRow="1" firstDataRow="2" firstDataCol="1" rowPageCount="2" colPageCount="1"/>
  <pivotFields count="16">
    <pivotField axis="axisRow" showAll="0">
      <items count="1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t="default"/>
      </items>
    </pivotField>
    <pivotField axis="axisPage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  <pivotField showAll="0"/>
    <pivotField dataField="1" numFmtId="2" showAll="0"/>
    <pivotField showAll="0"/>
    <pivotField dataField="1" numFmtId="164" showAll="0"/>
    <pivotField dataField="1" numFmtId="2" showAll="0"/>
    <pivotField dataField="1" numFmtId="2" showAll="0"/>
    <pivotField dataField="1" numFmtId="2" showAll="0"/>
    <pivotField showAll="0"/>
    <pivotField showAll="0"/>
    <pivotField axis="axisPage" showAll="0">
      <items count="3">
        <item x="0"/>
        <item x="1"/>
        <item t="default"/>
      </items>
    </pivotField>
    <pivotField showAll="0"/>
    <pivotField dataField="1" showAll="0"/>
    <pivotField showAll="0"/>
  </pivotFields>
  <rowFields count="1">
    <field x="0"/>
  </rowFields>
  <rowItems count="10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5"/>
    </i>
    <i>
      <x v="36"/>
    </i>
    <i>
      <x v="37"/>
    </i>
    <i>
      <x v="38"/>
    </i>
    <i>
      <x v="39"/>
    </i>
    <i>
      <x v="41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4"/>
    </i>
    <i>
      <x v="85"/>
    </i>
    <i>
      <x v="86"/>
    </i>
    <i>
      <x v="87"/>
    </i>
    <i>
      <x v="89"/>
    </i>
    <i>
      <x v="90"/>
    </i>
    <i>
      <x v="91"/>
    </i>
    <i>
      <x v="92"/>
    </i>
    <i>
      <x v="93"/>
    </i>
    <i>
      <x v="94"/>
    </i>
    <i>
      <x v="95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2">
    <pageField fld="1" item="9" hier="-1"/>
    <pageField fld="12" item="0" hier="-1"/>
  </pageFields>
  <dataFields count="7">
    <dataField name="Sum of totdiv" fld="9" baseField="0" baseItem="0"/>
    <dataField name="Sum of market" fld="7" baseField="0" baseItem="0"/>
    <dataField name="Sum of assets" fld="2" baseField="0" baseItem="0"/>
    <dataField name="Sum of debt" fld="8" baseField="0" baseItem="0"/>
    <dataField name="Sum of shares" fld="4" baseField="0" baseItem="0"/>
    <dataField name="Sum of profit" fld="6" baseField="0" baseItem="0"/>
    <dataField name="Sum of risk" fld="1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3"/>
  <sheetViews>
    <sheetView topLeftCell="I1" zoomScale="140" zoomScaleNormal="140" workbookViewId="0">
      <selection activeCell="L10" sqref="L10"/>
    </sheetView>
  </sheetViews>
  <sheetFormatPr defaultRowHeight="15"/>
  <cols>
    <col min="1" max="1" width="16.42578125" customWidth="1"/>
    <col min="2" max="3" width="12" customWidth="1"/>
    <col min="4" max="4" width="8" customWidth="1"/>
    <col min="5" max="5" width="13.140625" customWidth="1"/>
    <col min="7" max="7" width="13.7109375" customWidth="1"/>
    <col min="8" max="8" width="11.140625" customWidth="1"/>
    <col min="9" max="9" width="13.140625" bestFit="1" customWidth="1"/>
    <col min="10" max="10" width="9.28515625" customWidth="1"/>
    <col min="11" max="11" width="16.7109375" customWidth="1"/>
  </cols>
  <sheetData>
    <row r="2" spans="1:12">
      <c r="E2" t="s">
        <v>24</v>
      </c>
      <c r="F2">
        <v>50.604999999999997</v>
      </c>
      <c r="G2" t="s">
        <v>25</v>
      </c>
      <c r="H2">
        <v>271.02</v>
      </c>
    </row>
    <row r="3" spans="1:12">
      <c r="A3" s="9" t="s">
        <v>19</v>
      </c>
      <c r="B3" s="9" t="s">
        <v>12</v>
      </c>
      <c r="E3" t="s">
        <v>28</v>
      </c>
      <c r="F3" t="s">
        <v>29</v>
      </c>
      <c r="K3" t="s">
        <v>78</v>
      </c>
      <c r="L3">
        <f>B52+B53*8</f>
        <v>676.29184364208106</v>
      </c>
    </row>
    <row r="4" spans="1:12">
      <c r="A4" s="9" t="s">
        <v>1</v>
      </c>
      <c r="B4" t="s">
        <v>16</v>
      </c>
      <c r="C4" t="s">
        <v>17</v>
      </c>
      <c r="E4" t="s">
        <v>20</v>
      </c>
      <c r="F4" t="s">
        <v>21</v>
      </c>
      <c r="G4" t="s">
        <v>23</v>
      </c>
      <c r="H4" t="s">
        <v>26</v>
      </c>
      <c r="I4" t="s">
        <v>27</v>
      </c>
      <c r="K4" t="s">
        <v>80</v>
      </c>
      <c r="L4">
        <f>TINV(0.05,8)</f>
        <v>2.3060041332991172</v>
      </c>
    </row>
    <row r="5" spans="1:12">
      <c r="A5">
        <v>1</v>
      </c>
      <c r="B5" s="8">
        <v>341.95035471698111</v>
      </c>
      <c r="C5" s="8">
        <v>525.43515000000002</v>
      </c>
      <c r="E5">
        <v>1</v>
      </c>
      <c r="F5" s="8">
        <v>341.95035471698111</v>
      </c>
      <c r="G5" s="8">
        <f>H2+F2*E5</f>
        <v>321.625</v>
      </c>
      <c r="H5">
        <f>F5-G5</f>
        <v>20.32535471698111</v>
      </c>
      <c r="I5">
        <f>H5^2</f>
        <v>413.12004437110625</v>
      </c>
      <c r="K5" t="s">
        <v>79</v>
      </c>
      <c r="L5">
        <f>14.36*SQRT(1/10+(8-5.5)^2/82.5)</f>
        <v>6.0202075872796446</v>
      </c>
    </row>
    <row r="6" spans="1:12">
      <c r="A6">
        <v>2</v>
      </c>
      <c r="B6" s="8">
        <v>374.70394622641498</v>
      </c>
      <c r="C6" s="8">
        <v>572.79904999999997</v>
      </c>
      <c r="E6">
        <v>2</v>
      </c>
      <c r="F6" s="8">
        <v>374.70394622641498</v>
      </c>
      <c r="G6" s="8">
        <f>$H$2+$F$2*E6</f>
        <v>372.22999999999996</v>
      </c>
      <c r="H6">
        <f t="shared" ref="H6:H14" si="0">F6-G6</f>
        <v>2.4739462264150234</v>
      </c>
      <c r="I6">
        <f t="shared" ref="I6:I14" si="1">H6^2</f>
        <v>6.1204099311931337</v>
      </c>
    </row>
    <row r="7" spans="1:12">
      <c r="A7">
        <v>3</v>
      </c>
      <c r="B7" s="8">
        <v>417.80041509433983</v>
      </c>
      <c r="C7" s="8">
        <v>616.22490000000016</v>
      </c>
      <c r="E7">
        <v>3</v>
      </c>
      <c r="F7" s="8">
        <v>417.80041509433983</v>
      </c>
      <c r="G7" s="8">
        <f t="shared" ref="G7:G14" si="2">$H$2+$F$2*E7</f>
        <v>422.83499999999998</v>
      </c>
      <c r="H7">
        <f t="shared" si="0"/>
        <v>-5.0345849056601537</v>
      </c>
      <c r="I7">
        <f t="shared" si="1"/>
        <v>25.347045172301058</v>
      </c>
      <c r="K7" t="s">
        <v>81</v>
      </c>
    </row>
    <row r="8" spans="1:12">
      <c r="A8">
        <v>4</v>
      </c>
      <c r="B8" s="8">
        <v>449.90204433962253</v>
      </c>
      <c r="C8" s="8">
        <v>626.00551666666672</v>
      </c>
      <c r="E8">
        <v>4</v>
      </c>
      <c r="F8" s="8">
        <v>449.90204433962253</v>
      </c>
      <c r="G8" s="8">
        <f t="shared" si="2"/>
        <v>473.43999999999994</v>
      </c>
      <c r="H8">
        <f t="shared" si="0"/>
        <v>-23.537955660377406</v>
      </c>
      <c r="I8">
        <f t="shared" si="1"/>
        <v>554.03535666989274</v>
      </c>
      <c r="K8" t="s">
        <v>77</v>
      </c>
      <c r="L8">
        <f>L3-L4*L5</f>
        <v>662.40922006249548</v>
      </c>
    </row>
    <row r="9" spans="1:12">
      <c r="A9">
        <v>5</v>
      </c>
      <c r="B9" s="8">
        <v>516.59626603773563</v>
      </c>
      <c r="C9" s="8">
        <v>703.32889999999986</v>
      </c>
      <c r="E9">
        <v>5</v>
      </c>
      <c r="F9" s="8">
        <v>516.59626603773563</v>
      </c>
      <c r="G9" s="8">
        <f t="shared" si="2"/>
        <v>524.04499999999996</v>
      </c>
      <c r="H9">
        <f t="shared" si="0"/>
        <v>-7.4487339622643276</v>
      </c>
      <c r="I9">
        <f t="shared" si="1"/>
        <v>55.483637640590032</v>
      </c>
      <c r="K9" t="s">
        <v>76</v>
      </c>
      <c r="L9">
        <f>L3+L4*L5</f>
        <v>690.17446722166665</v>
      </c>
    </row>
    <row r="10" spans="1:12">
      <c r="A10">
        <v>6</v>
      </c>
      <c r="B10" s="8">
        <v>572.72747924528323</v>
      </c>
      <c r="C10" s="8">
        <v>761.03414999999995</v>
      </c>
      <c r="E10">
        <v>6</v>
      </c>
      <c r="F10" s="8">
        <v>572.72747924528323</v>
      </c>
      <c r="G10" s="8">
        <f t="shared" si="2"/>
        <v>574.65</v>
      </c>
      <c r="H10">
        <f t="shared" si="0"/>
        <v>-1.9225207547167429</v>
      </c>
      <c r="I10">
        <f t="shared" si="1"/>
        <v>3.6960860523166348</v>
      </c>
    </row>
    <row r="11" spans="1:12">
      <c r="A11">
        <v>7</v>
      </c>
      <c r="B11" s="8">
        <v>627.4290396226412</v>
      </c>
      <c r="C11" s="8">
        <v>437.96078333333338</v>
      </c>
      <c r="E11">
        <v>7</v>
      </c>
      <c r="F11" s="8">
        <v>627.4290396226412</v>
      </c>
      <c r="G11" s="8">
        <f t="shared" si="2"/>
        <v>625.25499999999988</v>
      </c>
      <c r="H11">
        <f t="shared" si="0"/>
        <v>2.1740396226413168</v>
      </c>
      <c r="I11">
        <f t="shared" si="1"/>
        <v>4.7264482808143988</v>
      </c>
    </row>
    <row r="12" spans="1:12">
      <c r="A12">
        <v>8</v>
      </c>
      <c r="B12" s="8">
        <v>666.45900377358475</v>
      </c>
      <c r="C12" s="8">
        <v>329.62723333333332</v>
      </c>
      <c r="E12">
        <v>8</v>
      </c>
      <c r="F12" s="8">
        <v>666.45900377358475</v>
      </c>
      <c r="G12" s="8">
        <f t="shared" si="2"/>
        <v>675.8599999999999</v>
      </c>
      <c r="H12">
        <f t="shared" si="0"/>
        <v>-9.4009962264151454</v>
      </c>
      <c r="I12">
        <f t="shared" si="1"/>
        <v>88.378730049071805</v>
      </c>
    </row>
    <row r="13" spans="1:12">
      <c r="A13">
        <v>9</v>
      </c>
      <c r="B13" s="8">
        <v>724.04310566037793</v>
      </c>
      <c r="C13" s="8">
        <v>294.75336666666664</v>
      </c>
      <c r="E13">
        <v>9</v>
      </c>
      <c r="F13" s="8">
        <v>724.04310566037793</v>
      </c>
      <c r="G13" s="8">
        <f t="shared" si="2"/>
        <v>726.46499999999992</v>
      </c>
      <c r="H13">
        <f t="shared" si="0"/>
        <v>-2.4218943396219856</v>
      </c>
      <c r="I13">
        <f t="shared" si="1"/>
        <v>5.8655721922930137</v>
      </c>
    </row>
    <row r="14" spans="1:12">
      <c r="A14">
        <v>10</v>
      </c>
      <c r="B14" s="8">
        <v>799.41017264150935</v>
      </c>
      <c r="C14" s="8">
        <v>252.77975833333335</v>
      </c>
      <c r="E14">
        <v>10</v>
      </c>
      <c r="F14" s="8">
        <v>799.41017264150935</v>
      </c>
      <c r="G14" s="8">
        <f t="shared" si="2"/>
        <v>777.06999999999994</v>
      </c>
      <c r="H14">
        <f t="shared" si="0"/>
        <v>22.340172641509412</v>
      </c>
      <c r="I14">
        <f t="shared" si="1"/>
        <v>499.08331365244561</v>
      </c>
    </row>
    <row r="16" spans="1:12">
      <c r="D16" t="s">
        <v>22</v>
      </c>
      <c r="E16">
        <f>AVERAGE(E5:E14)</f>
        <v>5.5</v>
      </c>
      <c r="F16">
        <f>AVERAGE(F5:F14)</f>
        <v>549.10218273584894</v>
      </c>
      <c r="I16">
        <f>SUM(I5:I14)</f>
        <v>1655.8566440120246</v>
      </c>
    </row>
    <row r="18" spans="1:11">
      <c r="A18" t="s">
        <v>28</v>
      </c>
      <c r="B18" t="s">
        <v>30</v>
      </c>
      <c r="C18" t="s">
        <v>31</v>
      </c>
      <c r="D18" t="s">
        <v>32</v>
      </c>
      <c r="E18" t="s">
        <v>33</v>
      </c>
      <c r="F18" t="s">
        <v>35</v>
      </c>
      <c r="G18" t="s">
        <v>38</v>
      </c>
      <c r="H18" t="s">
        <v>39</v>
      </c>
      <c r="I18" t="s">
        <v>27</v>
      </c>
      <c r="J18" t="s">
        <v>66</v>
      </c>
      <c r="K18" t="s">
        <v>67</v>
      </c>
    </row>
    <row r="19" spans="1:11">
      <c r="A19">
        <v>1</v>
      </c>
      <c r="B19" s="8">
        <v>341.95035471698111</v>
      </c>
      <c r="C19">
        <f>B19-B$30</f>
        <v>-207.15182801886783</v>
      </c>
      <c r="D19">
        <f>A19-$A$30</f>
        <v>-4.5</v>
      </c>
      <c r="E19">
        <f>C19*D19</f>
        <v>932.1832260849053</v>
      </c>
      <c r="F19">
        <f>D19^2</f>
        <v>20.25</v>
      </c>
      <c r="G19">
        <f>E33+E32*A19</f>
        <v>320.16079310463107</v>
      </c>
      <c r="H19">
        <f>B19-G19</f>
        <v>21.789561612350042</v>
      </c>
      <c r="I19">
        <f>H19^2</f>
        <v>474.78499525839857</v>
      </c>
      <c r="J19">
        <f>B19-$B$30</f>
        <v>-207.15182801886783</v>
      </c>
      <c r="K19">
        <f>J19^2</f>
        <v>42911.879851558595</v>
      </c>
    </row>
    <row r="20" spans="1:11">
      <c r="A20">
        <v>2</v>
      </c>
      <c r="B20" s="8">
        <v>374.70394622641498</v>
      </c>
      <c r="C20">
        <f t="shared" ref="C20:C28" si="3">B20-B$30</f>
        <v>-174.39823650943396</v>
      </c>
      <c r="D20">
        <f t="shared" ref="D20:D28" si="4">A20-$A$30</f>
        <v>-3.5</v>
      </c>
      <c r="E20">
        <f t="shared" ref="E20:E28" si="5">C20*D20</f>
        <v>610.39382778301888</v>
      </c>
      <c r="F20">
        <f t="shared" ref="F20:F28" si="6">D20^2</f>
        <v>12.25</v>
      </c>
      <c r="G20">
        <f>$E$33+$E$32*A20</f>
        <v>371.03665746712397</v>
      </c>
      <c r="H20">
        <f t="shared" ref="H20:H28" si="7">B20-G20</f>
        <v>3.6672887592910115</v>
      </c>
      <c r="I20">
        <f t="shared" ref="I20:I28" si="8">H20^2</f>
        <v>13.449006844022206</v>
      </c>
      <c r="J20">
        <f t="shared" ref="J20:J28" si="9">B20-$B$30</f>
        <v>-174.39823650943396</v>
      </c>
      <c r="K20">
        <f t="shared" ref="K20:K28" si="10">J20^2</f>
        <v>30414.744897600463</v>
      </c>
    </row>
    <row r="21" spans="1:11">
      <c r="A21">
        <v>3</v>
      </c>
      <c r="B21" s="8">
        <v>417.80041509433983</v>
      </c>
      <c r="C21">
        <f t="shared" si="3"/>
        <v>-131.30176764150912</v>
      </c>
      <c r="D21">
        <f t="shared" si="4"/>
        <v>-2.5</v>
      </c>
      <c r="E21">
        <f t="shared" si="5"/>
        <v>328.25441910377276</v>
      </c>
      <c r="F21">
        <f t="shared" si="6"/>
        <v>6.25</v>
      </c>
      <c r="G21">
        <f t="shared" ref="G21:G28" si="11">$E$33+$E$32*A21</f>
        <v>421.91252182961682</v>
      </c>
      <c r="H21">
        <f t="shared" si="7"/>
        <v>-4.1121067352769956</v>
      </c>
      <c r="I21">
        <f t="shared" si="8"/>
        <v>16.90942180231043</v>
      </c>
      <c r="J21">
        <f t="shared" si="9"/>
        <v>-131.30176764150912</v>
      </c>
      <c r="K21">
        <f t="shared" si="10"/>
        <v>17240.15418578485</v>
      </c>
    </row>
    <row r="22" spans="1:11">
      <c r="A22">
        <v>4</v>
      </c>
      <c r="B22" s="8">
        <v>449.90204433962253</v>
      </c>
      <c r="C22">
        <f t="shared" si="3"/>
        <v>-99.200138396226407</v>
      </c>
      <c r="D22">
        <f t="shared" si="4"/>
        <v>-1.5</v>
      </c>
      <c r="E22">
        <f t="shared" si="5"/>
        <v>148.80020759433961</v>
      </c>
      <c r="F22">
        <f t="shared" si="6"/>
        <v>2.25</v>
      </c>
      <c r="G22">
        <f t="shared" si="11"/>
        <v>472.78838619210967</v>
      </c>
      <c r="H22">
        <f t="shared" si="7"/>
        <v>-22.886341852487135</v>
      </c>
      <c r="I22">
        <f t="shared" si="8"/>
        <v>523.78464338890421</v>
      </c>
      <c r="J22">
        <f t="shared" si="9"/>
        <v>-99.200138396226407</v>
      </c>
      <c r="K22">
        <f t="shared" si="10"/>
        <v>9840.6674578304719</v>
      </c>
    </row>
    <row r="23" spans="1:11">
      <c r="A23">
        <v>5</v>
      </c>
      <c r="B23" s="8">
        <v>516.59626603773563</v>
      </c>
      <c r="C23">
        <f t="shared" si="3"/>
        <v>-32.50591669811331</v>
      </c>
      <c r="D23">
        <f t="shared" si="4"/>
        <v>-0.5</v>
      </c>
      <c r="E23">
        <f t="shared" si="5"/>
        <v>16.252958349056655</v>
      </c>
      <c r="F23">
        <f t="shared" si="6"/>
        <v>0.25</v>
      </c>
      <c r="G23">
        <f t="shared" si="11"/>
        <v>523.66425055460252</v>
      </c>
      <c r="H23">
        <f t="shared" si="7"/>
        <v>-7.0679845168668862</v>
      </c>
      <c r="I23">
        <f t="shared" si="8"/>
        <v>49.956405130670028</v>
      </c>
      <c r="J23">
        <f t="shared" si="9"/>
        <v>-32.50591669811331</v>
      </c>
      <c r="K23">
        <f t="shared" si="10"/>
        <v>1056.6346203846817</v>
      </c>
    </row>
    <row r="24" spans="1:11">
      <c r="A24">
        <v>6</v>
      </c>
      <c r="B24" s="8">
        <v>572.72747924528323</v>
      </c>
      <c r="C24">
        <f t="shared" si="3"/>
        <v>23.625296509434293</v>
      </c>
      <c r="D24">
        <f t="shared" si="4"/>
        <v>0.5</v>
      </c>
      <c r="E24">
        <f t="shared" si="5"/>
        <v>11.812648254717146</v>
      </c>
      <c r="F24">
        <f t="shared" si="6"/>
        <v>0.25</v>
      </c>
      <c r="G24">
        <f t="shared" si="11"/>
        <v>574.54011491709548</v>
      </c>
      <c r="H24">
        <f t="shared" si="7"/>
        <v>-1.8126356718122452</v>
      </c>
      <c r="I24">
        <f t="shared" si="8"/>
        <v>3.2856480787262292</v>
      </c>
      <c r="J24">
        <f t="shared" si="9"/>
        <v>23.625296509434293</v>
      </c>
      <c r="K24">
        <f t="shared" si="10"/>
        <v>558.15463515868817</v>
      </c>
    </row>
    <row r="25" spans="1:11">
      <c r="A25">
        <v>7</v>
      </c>
      <c r="B25" s="8">
        <v>627.4290396226412</v>
      </c>
      <c r="C25">
        <f t="shared" si="3"/>
        <v>78.326856886792257</v>
      </c>
      <c r="D25">
        <f t="shared" si="4"/>
        <v>1.5</v>
      </c>
      <c r="E25">
        <f t="shared" si="5"/>
        <v>117.49028533018839</v>
      </c>
      <c r="F25">
        <f t="shared" si="6"/>
        <v>2.25</v>
      </c>
      <c r="G25">
        <f t="shared" si="11"/>
        <v>625.41597927958833</v>
      </c>
      <c r="H25">
        <f t="shared" si="7"/>
        <v>2.0130603430528708</v>
      </c>
      <c r="I25">
        <f t="shared" si="8"/>
        <v>4.0524119447721425</v>
      </c>
      <c r="J25">
        <f t="shared" si="9"/>
        <v>78.326856886792257</v>
      </c>
      <c r="K25">
        <f t="shared" si="10"/>
        <v>6135.0965097640355</v>
      </c>
    </row>
    <row r="26" spans="1:11">
      <c r="A26">
        <v>8</v>
      </c>
      <c r="B26" s="8">
        <v>666.45900377358475</v>
      </c>
      <c r="C26">
        <f t="shared" si="3"/>
        <v>117.35682103773581</v>
      </c>
      <c r="D26">
        <f t="shared" si="4"/>
        <v>2.5</v>
      </c>
      <c r="E26">
        <f t="shared" si="5"/>
        <v>293.39205259433953</v>
      </c>
      <c r="F26">
        <f t="shared" si="6"/>
        <v>6.25</v>
      </c>
      <c r="G26">
        <f t="shared" si="11"/>
        <v>676.29184364208118</v>
      </c>
      <c r="H26">
        <f t="shared" si="7"/>
        <v>-9.8328398684964213</v>
      </c>
      <c r="I26">
        <f t="shared" si="8"/>
        <v>96.684739879492724</v>
      </c>
      <c r="J26">
        <f t="shared" si="9"/>
        <v>117.35682103773581</v>
      </c>
      <c r="K26">
        <f t="shared" si="10"/>
        <v>13772.62344408315</v>
      </c>
    </row>
    <row r="27" spans="1:11">
      <c r="A27">
        <v>9</v>
      </c>
      <c r="B27" s="8">
        <v>724.04310566037793</v>
      </c>
      <c r="C27">
        <f t="shared" si="3"/>
        <v>174.94092292452899</v>
      </c>
      <c r="D27">
        <f t="shared" si="4"/>
        <v>3.5</v>
      </c>
      <c r="E27">
        <f t="shared" si="5"/>
        <v>612.29323023585152</v>
      </c>
      <c r="F27">
        <f t="shared" si="6"/>
        <v>12.25</v>
      </c>
      <c r="G27">
        <f t="shared" si="11"/>
        <v>727.16770800457402</v>
      </c>
      <c r="H27">
        <f t="shared" si="7"/>
        <v>-3.1246023441960915</v>
      </c>
      <c r="I27">
        <f t="shared" si="8"/>
        <v>9.7631398093557102</v>
      </c>
      <c r="J27">
        <f t="shared" si="9"/>
        <v>174.94092292452899</v>
      </c>
      <c r="K27">
        <f t="shared" si="10"/>
        <v>30604.326513685992</v>
      </c>
    </row>
    <row r="28" spans="1:11">
      <c r="A28">
        <v>10</v>
      </c>
      <c r="B28" s="8">
        <v>799.41017264150935</v>
      </c>
      <c r="C28">
        <f t="shared" si="3"/>
        <v>250.30798990566041</v>
      </c>
      <c r="D28">
        <f t="shared" si="4"/>
        <v>4.5</v>
      </c>
      <c r="E28">
        <f t="shared" si="5"/>
        <v>1126.3859545754717</v>
      </c>
      <c r="F28">
        <f t="shared" si="6"/>
        <v>20.25</v>
      </c>
      <c r="G28">
        <f t="shared" si="11"/>
        <v>778.04357236706687</v>
      </c>
      <c r="H28">
        <f t="shared" si="7"/>
        <v>21.366600274442476</v>
      </c>
      <c r="I28">
        <f t="shared" si="8"/>
        <v>456.53160728780529</v>
      </c>
      <c r="J28">
        <f t="shared" si="9"/>
        <v>250.30798990566041</v>
      </c>
      <c r="K28">
        <f t="shared" si="10"/>
        <v>62654.089810612189</v>
      </c>
    </row>
    <row r="30" spans="1:11">
      <c r="A30">
        <f>AVERAGE(A19:A28)</f>
        <v>5.5</v>
      </c>
      <c r="B30">
        <f>AVERAGE(B19:B28)</f>
        <v>549.10218273584894</v>
      </c>
      <c r="D30" t="s">
        <v>34</v>
      </c>
      <c r="E30">
        <f>SUM(E19:E28)</f>
        <v>4197.2588099056611</v>
      </c>
      <c r="F30">
        <f>SUM(F19:F28)</f>
        <v>82.5</v>
      </c>
      <c r="H30" t="s">
        <v>40</v>
      </c>
      <c r="I30">
        <f>SUM(I19:I28)</f>
        <v>1649.2020194244574</v>
      </c>
      <c r="J30" t="s">
        <v>65</v>
      </c>
      <c r="K30">
        <f>SUM(K19:K28)</f>
        <v>215188.37192646309</v>
      </c>
    </row>
    <row r="31" spans="1:11">
      <c r="H31" t="s">
        <v>70</v>
      </c>
      <c r="I31">
        <f>I30/8</f>
        <v>206.15025242805717</v>
      </c>
    </row>
    <row r="32" spans="1:11">
      <c r="A32" t="s">
        <v>24</v>
      </c>
      <c r="B32">
        <f>SLOPE(B19:B28,A19:A28)</f>
        <v>50.875864362492862</v>
      </c>
      <c r="D32" t="s">
        <v>36</v>
      </c>
      <c r="E32">
        <f>E30/F30</f>
        <v>50.875864362492862</v>
      </c>
      <c r="H32" t="s">
        <v>68</v>
      </c>
      <c r="I32">
        <f>K30-I30</f>
        <v>213539.16990703862</v>
      </c>
      <c r="J32" t="s">
        <v>69</v>
      </c>
      <c r="K32">
        <f>I32/K30</f>
        <v>0.9923360077282054</v>
      </c>
    </row>
    <row r="33" spans="1:9">
      <c r="A33" t="s">
        <v>41</v>
      </c>
      <c r="B33">
        <f>INTERCEPT(B19:B28,A19:A28)</f>
        <v>269.28492874213822</v>
      </c>
      <c r="D33" t="s">
        <v>37</v>
      </c>
      <c r="E33">
        <f>B30-E32*A30</f>
        <v>269.28492874213822</v>
      </c>
    </row>
    <row r="34" spans="1:9">
      <c r="H34" t="s">
        <v>56</v>
      </c>
      <c r="I34">
        <f>I32/I31</f>
        <v>1035.8423887041324</v>
      </c>
    </row>
    <row r="35" spans="1:9">
      <c r="H35" t="s">
        <v>71</v>
      </c>
      <c r="I35">
        <f>FINV(0.05,1,8)</f>
        <v>5.3176550627926122</v>
      </c>
    </row>
    <row r="36" spans="1:9">
      <c r="A36" t="s">
        <v>42</v>
      </c>
    </row>
    <row r="37" spans="1:9" ht="15.75" thickBot="1">
      <c r="H37" t="s">
        <v>72</v>
      </c>
      <c r="I37">
        <f>FDIST(I34,1,8)</f>
        <v>9.4626774166636149E-10</v>
      </c>
    </row>
    <row r="38" spans="1:9">
      <c r="A38" s="13" t="s">
        <v>43</v>
      </c>
      <c r="B38" s="13"/>
    </row>
    <row r="39" spans="1:9">
      <c r="A39" s="10" t="s">
        <v>44</v>
      </c>
      <c r="B39" s="10">
        <v>0.99616063349652872</v>
      </c>
    </row>
    <row r="40" spans="1:9">
      <c r="A40" s="10" t="s">
        <v>45</v>
      </c>
      <c r="B40" s="10">
        <v>0.9923360077282054</v>
      </c>
      <c r="D40" t="s">
        <v>73</v>
      </c>
      <c r="E40">
        <f>B53/E41</f>
        <v>32.184505413383803</v>
      </c>
      <c r="G40" t="s">
        <v>76</v>
      </c>
      <c r="H40">
        <f>B53+E42*C53</f>
        <v>54.521095258484401</v>
      </c>
    </row>
    <row r="41" spans="1:9">
      <c r="A41" s="10" t="s">
        <v>46</v>
      </c>
      <c r="B41" s="10">
        <v>0.99137800869423098</v>
      </c>
      <c r="D41" t="s">
        <v>74</v>
      </c>
      <c r="E41">
        <f>B42/SQRT(F30)</f>
        <v>1.580756445035701</v>
      </c>
      <c r="G41" t="s">
        <v>77</v>
      </c>
      <c r="H41">
        <f>B53-E42*C53</f>
        <v>47.23063346650131</v>
      </c>
    </row>
    <row r="42" spans="1:9">
      <c r="A42" s="10" t="s">
        <v>47</v>
      </c>
      <c r="B42" s="10">
        <v>14.357933431662696</v>
      </c>
      <c r="D42" t="s">
        <v>75</v>
      </c>
      <c r="E42">
        <f>TINV(0.05,8)</f>
        <v>2.3060041332991172</v>
      </c>
    </row>
    <row r="43" spans="1:9" ht="15.75" thickBot="1">
      <c r="A43" s="11" t="s">
        <v>48</v>
      </c>
      <c r="B43" s="11">
        <v>10</v>
      </c>
    </row>
    <row r="44" spans="1:9">
      <c r="D44" t="s">
        <v>72</v>
      </c>
      <c r="E44">
        <f>TDIST(E40,8,2)</f>
        <v>9.4626774166636831E-10</v>
      </c>
    </row>
    <row r="45" spans="1:9" ht="15.75" thickBot="1">
      <c r="A45" t="s">
        <v>49</v>
      </c>
    </row>
    <row r="46" spans="1:9">
      <c r="A46" s="12"/>
      <c r="B46" s="12" t="s">
        <v>53</v>
      </c>
      <c r="C46" s="12" t="s">
        <v>54</v>
      </c>
      <c r="D46" s="12" t="s">
        <v>55</v>
      </c>
      <c r="E46" s="12" t="s">
        <v>56</v>
      </c>
      <c r="F46" s="12" t="s">
        <v>57</v>
      </c>
    </row>
    <row r="47" spans="1:9">
      <c r="A47" s="10" t="s">
        <v>50</v>
      </c>
      <c r="B47" s="10">
        <v>1</v>
      </c>
      <c r="C47" s="10">
        <v>213539.16990703862</v>
      </c>
      <c r="D47" s="10">
        <v>213539.16990703862</v>
      </c>
      <c r="E47" s="10">
        <v>1035.8423887041315</v>
      </c>
      <c r="F47" s="10">
        <v>9.4626774166636501E-10</v>
      </c>
    </row>
    <row r="48" spans="1:9">
      <c r="A48" s="10" t="s">
        <v>51</v>
      </c>
      <c r="B48" s="10">
        <v>8</v>
      </c>
      <c r="C48" s="10">
        <v>1649.2020194244587</v>
      </c>
      <c r="D48" s="10">
        <v>206.15025242805734</v>
      </c>
      <c r="E48" s="10"/>
      <c r="F48" s="10"/>
    </row>
    <row r="49" spans="1:9" ht="15.75" thickBot="1">
      <c r="A49" s="11" t="s">
        <v>52</v>
      </c>
      <c r="B49" s="11">
        <v>9</v>
      </c>
      <c r="C49" s="11">
        <v>215188.37192646309</v>
      </c>
      <c r="D49" s="11"/>
      <c r="E49" s="11"/>
      <c r="F49" s="11"/>
    </row>
    <row r="50" spans="1:9" ht="15.75" thickBot="1"/>
    <row r="51" spans="1:9">
      <c r="A51" s="12"/>
      <c r="B51" s="12" t="s">
        <v>58</v>
      </c>
      <c r="C51" s="12" t="s">
        <v>47</v>
      </c>
      <c r="D51" s="12" t="s">
        <v>59</v>
      </c>
      <c r="E51" s="12" t="s">
        <v>60</v>
      </c>
      <c r="F51" s="12" t="s">
        <v>61</v>
      </c>
      <c r="G51" s="12" t="s">
        <v>62</v>
      </c>
      <c r="H51" s="12" t="s">
        <v>63</v>
      </c>
      <c r="I51" s="12" t="s">
        <v>64</v>
      </c>
    </row>
    <row r="52" spans="1:9">
      <c r="A52" s="10" t="s">
        <v>41</v>
      </c>
      <c r="B52" s="10">
        <v>269.28492874213822</v>
      </c>
      <c r="C52" s="10">
        <v>9.8083357983448671</v>
      </c>
      <c r="D52" s="10">
        <v>27.45470121318434</v>
      </c>
      <c r="E52" s="10">
        <v>3.340231217662758E-9</v>
      </c>
      <c r="F52" s="10">
        <v>246.66686585036925</v>
      </c>
      <c r="G52" s="10">
        <v>291.90299163390716</v>
      </c>
      <c r="H52" s="10">
        <v>246.66686585036925</v>
      </c>
      <c r="I52" s="10">
        <v>291.90299163390716</v>
      </c>
    </row>
    <row r="53" spans="1:9" ht="15.75" thickBot="1">
      <c r="A53" s="11" t="s">
        <v>20</v>
      </c>
      <c r="B53" s="11">
        <v>50.875864362492855</v>
      </c>
      <c r="C53" s="11">
        <v>1.580756445035701</v>
      </c>
      <c r="D53" s="11">
        <v>32.184505413383803</v>
      </c>
      <c r="E53" s="11">
        <v>9.4626774166636831E-10</v>
      </c>
      <c r="F53" s="11">
        <v>47.23063346650131</v>
      </c>
      <c r="G53" s="11">
        <v>54.521095258484401</v>
      </c>
      <c r="H53" s="11">
        <v>47.23063346650131</v>
      </c>
      <c r="I53" s="11">
        <v>54.521095258484401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2"/>
  <sheetViews>
    <sheetView topLeftCell="E1" zoomScale="150" zoomScaleNormal="150" workbookViewId="0">
      <selection activeCell="H6" sqref="H6:H111"/>
    </sheetView>
  </sheetViews>
  <sheetFormatPr defaultRowHeight="15"/>
  <cols>
    <col min="1" max="1" width="13.140625" bestFit="1" customWidth="1"/>
    <col min="2" max="2" width="12.85546875" bestFit="1" customWidth="1"/>
    <col min="3" max="3" width="14" bestFit="1" customWidth="1"/>
    <col min="4" max="4" width="13.140625" bestFit="1" customWidth="1"/>
    <col min="5" max="5" width="12.42578125" bestFit="1" customWidth="1"/>
    <col min="6" max="6" width="13.42578125" bestFit="1" customWidth="1"/>
    <col min="7" max="7" width="12.5703125" bestFit="1" customWidth="1"/>
    <col min="8" max="8" width="10.7109375" bestFit="1" customWidth="1"/>
    <col min="11" max="12" width="9.28515625" bestFit="1" customWidth="1"/>
    <col min="13" max="13" width="9.85546875" bestFit="1" customWidth="1"/>
    <col min="14" max="16" width="9.28515625" bestFit="1" customWidth="1"/>
    <col min="18" max="18" width="14.42578125" customWidth="1"/>
    <col min="23" max="23" width="16.7109375" customWidth="1"/>
  </cols>
  <sheetData>
    <row r="1" spans="1:23">
      <c r="A1" s="9" t="s">
        <v>1</v>
      </c>
      <c r="B1" s="14">
        <v>10</v>
      </c>
    </row>
    <row r="2" spans="1:23">
      <c r="A2" s="9" t="s">
        <v>12</v>
      </c>
      <c r="B2" t="s">
        <v>16</v>
      </c>
    </row>
    <row r="3" spans="1:23">
      <c r="K3" t="s">
        <v>98</v>
      </c>
      <c r="L3" t="s">
        <v>99</v>
      </c>
      <c r="M3" t="s">
        <v>100</v>
      </c>
      <c r="N3" t="s">
        <v>101</v>
      </c>
      <c r="O3" t="s">
        <v>102</v>
      </c>
      <c r="P3" t="s">
        <v>103</v>
      </c>
    </row>
    <row r="4" spans="1:23">
      <c r="B4" s="9" t="s">
        <v>85</v>
      </c>
      <c r="J4" t="s">
        <v>91</v>
      </c>
      <c r="K4" t="s">
        <v>92</v>
      </c>
      <c r="L4" t="s">
        <v>93</v>
      </c>
      <c r="M4" t="s">
        <v>94</v>
      </c>
      <c r="N4" t="s">
        <v>95</v>
      </c>
      <c r="O4" t="s">
        <v>96</v>
      </c>
      <c r="P4" t="s">
        <v>97</v>
      </c>
    </row>
    <row r="5" spans="1:23">
      <c r="A5" s="9" t="s">
        <v>82</v>
      </c>
      <c r="B5" t="s">
        <v>84</v>
      </c>
      <c r="C5" t="s">
        <v>86</v>
      </c>
      <c r="D5" t="s">
        <v>87</v>
      </c>
      <c r="E5" t="s">
        <v>88</v>
      </c>
      <c r="F5" t="s">
        <v>89</v>
      </c>
      <c r="G5" t="s">
        <v>90</v>
      </c>
      <c r="H5" t="s">
        <v>106</v>
      </c>
      <c r="J5" s="14">
        <v>1</v>
      </c>
      <c r="K5" s="8">
        <v>1132.2575999999999</v>
      </c>
      <c r="L5" s="8">
        <v>6.1969696969696972</v>
      </c>
      <c r="M5" s="8">
        <v>20708</v>
      </c>
      <c r="N5" s="8">
        <v>0.32827892601892988</v>
      </c>
      <c r="O5" s="8">
        <v>786.29</v>
      </c>
      <c r="P5" s="8">
        <v>2990</v>
      </c>
      <c r="R5" t="s">
        <v>42</v>
      </c>
    </row>
    <row r="6" spans="1:23" ht="15.75" thickBot="1">
      <c r="A6" s="14">
        <v>1</v>
      </c>
      <c r="B6" s="8">
        <v>1132.2575999999999</v>
      </c>
      <c r="C6" s="8">
        <v>6.1969696969696972</v>
      </c>
      <c r="D6" s="8">
        <v>20708</v>
      </c>
      <c r="E6" s="8">
        <v>0.32827892601892988</v>
      </c>
      <c r="F6" s="8">
        <v>786.29</v>
      </c>
      <c r="G6" s="8">
        <v>2990</v>
      </c>
      <c r="H6" s="8">
        <v>1</v>
      </c>
      <c r="J6" s="14">
        <v>2</v>
      </c>
      <c r="K6" s="8">
        <v>1622.3529999999998</v>
      </c>
      <c r="L6" s="8">
        <v>4.7249724972497251</v>
      </c>
      <c r="M6" s="8">
        <v>28767</v>
      </c>
      <c r="N6" s="8">
        <v>0.40372649216115686</v>
      </c>
      <c r="O6" s="8">
        <v>1575.1</v>
      </c>
      <c r="P6" s="8">
        <v>3522.8</v>
      </c>
    </row>
    <row r="7" spans="1:23">
      <c r="A7" s="14">
        <v>2</v>
      </c>
      <c r="B7" s="8">
        <v>1622.3529999999998</v>
      </c>
      <c r="C7" s="8">
        <v>4.7249724972497251</v>
      </c>
      <c r="D7" s="8">
        <v>28767</v>
      </c>
      <c r="E7" s="8">
        <v>0.40372649216115686</v>
      </c>
      <c r="F7" s="8">
        <v>1575.1</v>
      </c>
      <c r="G7" s="8">
        <v>3522.8</v>
      </c>
      <c r="H7" s="8">
        <v>1</v>
      </c>
      <c r="J7" s="14">
        <v>3</v>
      </c>
      <c r="K7" s="8">
        <v>234.80080000000001</v>
      </c>
      <c r="L7" s="8">
        <v>2.6905487804878052</v>
      </c>
      <c r="M7" s="8">
        <v>10040</v>
      </c>
      <c r="N7" s="8">
        <v>0.1752988047808765</v>
      </c>
      <c r="O7" s="8">
        <v>225.77</v>
      </c>
      <c r="P7" s="8">
        <v>604.1</v>
      </c>
      <c r="R7" s="13" t="s">
        <v>43</v>
      </c>
      <c r="S7" s="13"/>
    </row>
    <row r="8" spans="1:23">
      <c r="A8" s="14">
        <v>3</v>
      </c>
      <c r="B8" s="8">
        <v>234.80080000000001</v>
      </c>
      <c r="C8" s="8">
        <v>2.6905487804878052</v>
      </c>
      <c r="D8" s="8">
        <v>10040</v>
      </c>
      <c r="E8" s="8">
        <v>0.1752988047808765</v>
      </c>
      <c r="F8" s="8">
        <v>225.77</v>
      </c>
      <c r="G8" s="8">
        <v>604.1</v>
      </c>
      <c r="H8" s="8">
        <v>1</v>
      </c>
      <c r="J8" s="14">
        <v>4</v>
      </c>
      <c r="K8" s="8">
        <v>279.68</v>
      </c>
      <c r="L8" s="8">
        <v>1.6530889341479973</v>
      </c>
      <c r="M8" s="8">
        <v>18311</v>
      </c>
      <c r="N8" s="8">
        <v>0.58620501337993558</v>
      </c>
      <c r="O8" s="8">
        <v>368</v>
      </c>
      <c r="P8" s="8">
        <v>474</v>
      </c>
      <c r="R8" s="10" t="s">
        <v>44</v>
      </c>
      <c r="S8" s="10">
        <v>0.88748727339736055</v>
      </c>
    </row>
    <row r="9" spans="1:23">
      <c r="A9" s="14">
        <v>4</v>
      </c>
      <c r="B9" s="8">
        <v>279.68</v>
      </c>
      <c r="C9" s="8">
        <v>1.6530889341479973</v>
      </c>
      <c r="D9" s="8">
        <v>18311</v>
      </c>
      <c r="E9" s="8">
        <v>0.58620501337993558</v>
      </c>
      <c r="F9" s="8">
        <v>368</v>
      </c>
      <c r="G9" s="8">
        <v>474</v>
      </c>
      <c r="H9" s="8">
        <v>1</v>
      </c>
      <c r="J9" s="14">
        <v>5</v>
      </c>
      <c r="K9" s="8">
        <v>522.58799999999997</v>
      </c>
      <c r="L9" s="8">
        <v>2.2320841551610782</v>
      </c>
      <c r="M9" s="8">
        <v>32609</v>
      </c>
      <c r="N9" s="8">
        <v>0.35707933392621671</v>
      </c>
      <c r="O9" s="8">
        <v>870.98</v>
      </c>
      <c r="P9" s="8">
        <v>1340.6</v>
      </c>
      <c r="R9" s="10" t="s">
        <v>45</v>
      </c>
      <c r="S9" s="10">
        <v>0.78763366044228145</v>
      </c>
    </row>
    <row r="10" spans="1:23">
      <c r="A10" s="14">
        <v>5</v>
      </c>
      <c r="B10" s="8">
        <v>522.58799999999997</v>
      </c>
      <c r="C10" s="8">
        <v>2.2320841551610782</v>
      </c>
      <c r="D10" s="8">
        <v>32609</v>
      </c>
      <c r="E10" s="8">
        <v>0.35707933392621671</v>
      </c>
      <c r="F10" s="8">
        <v>870.98</v>
      </c>
      <c r="G10" s="8">
        <v>1340.6</v>
      </c>
      <c r="H10" s="8">
        <v>3</v>
      </c>
      <c r="J10" s="14">
        <v>6</v>
      </c>
      <c r="K10" s="8">
        <v>450.38229999999999</v>
      </c>
      <c r="L10" s="8">
        <v>2.2752332485156916</v>
      </c>
      <c r="M10" s="8">
        <v>16604</v>
      </c>
      <c r="N10" s="8">
        <v>0.41026258732835463</v>
      </c>
      <c r="O10" s="8">
        <v>302.27</v>
      </c>
      <c r="P10" s="8">
        <v>1026.7</v>
      </c>
      <c r="R10" s="10" t="s">
        <v>46</v>
      </c>
      <c r="S10" s="10">
        <v>0.7770153434643956</v>
      </c>
      <c r="U10" t="s">
        <v>104</v>
      </c>
      <c r="V10">
        <f>FINV(0.05,S16,S17)</f>
        <v>2.3053182400038326</v>
      </c>
    </row>
    <row r="11" spans="1:23">
      <c r="A11" s="14">
        <v>6</v>
      </c>
      <c r="B11" s="8">
        <v>450.38229999999999</v>
      </c>
      <c r="C11" s="8">
        <v>2.2752332485156916</v>
      </c>
      <c r="D11" s="8">
        <v>16604</v>
      </c>
      <c r="E11" s="8">
        <v>0.41026258732835463</v>
      </c>
      <c r="F11" s="8">
        <v>302.27</v>
      </c>
      <c r="G11" s="8">
        <v>1026.7</v>
      </c>
      <c r="H11" s="8">
        <v>2</v>
      </c>
      <c r="J11" s="14">
        <v>7</v>
      </c>
      <c r="K11" s="8">
        <v>5807.79</v>
      </c>
      <c r="L11" s="8">
        <v>3.568075117370892</v>
      </c>
      <c r="M11" s="8">
        <v>101648</v>
      </c>
      <c r="N11" s="8">
        <v>0.41571895167637335</v>
      </c>
      <c r="O11" s="8">
        <v>2059.5</v>
      </c>
      <c r="P11" s="8">
        <v>9420</v>
      </c>
      <c r="R11" s="10" t="s">
        <v>47</v>
      </c>
      <c r="S11" s="10">
        <v>579.06445536643753</v>
      </c>
      <c r="U11" t="s">
        <v>80</v>
      </c>
      <c r="V11">
        <f>TINV(0.05,S17)</f>
        <v>1.9839714662943697</v>
      </c>
    </row>
    <row r="12" spans="1:23" ht="15.75" thickBot="1">
      <c r="A12" s="14">
        <v>7</v>
      </c>
      <c r="B12" s="8">
        <v>5807.79</v>
      </c>
      <c r="C12" s="8">
        <v>3.568075117370892</v>
      </c>
      <c r="D12" s="8">
        <v>101648</v>
      </c>
      <c r="E12" s="8">
        <v>0.41571895167637335</v>
      </c>
      <c r="F12" s="8">
        <v>2059.5</v>
      </c>
      <c r="G12" s="8">
        <v>9420</v>
      </c>
      <c r="H12" s="8">
        <v>1</v>
      </c>
      <c r="J12" s="14">
        <v>8</v>
      </c>
      <c r="K12" s="8">
        <v>110.06399999999999</v>
      </c>
      <c r="L12" s="8">
        <v>1.2051450106504999</v>
      </c>
      <c r="M12" s="8">
        <v>16312</v>
      </c>
      <c r="N12" s="8">
        <v>0.51998528690534573</v>
      </c>
      <c r="O12" s="8">
        <v>91.72</v>
      </c>
      <c r="P12" s="8">
        <v>890.2</v>
      </c>
      <c r="R12" s="11" t="s">
        <v>48</v>
      </c>
      <c r="S12" s="11">
        <v>106</v>
      </c>
    </row>
    <row r="13" spans="1:23">
      <c r="A13" s="14">
        <v>8</v>
      </c>
      <c r="B13" s="8">
        <v>110.06399999999999</v>
      </c>
      <c r="C13" s="8">
        <v>1.2051450106504999</v>
      </c>
      <c r="D13" s="8">
        <v>16312</v>
      </c>
      <c r="E13" s="8">
        <v>0.51998528690534573</v>
      </c>
      <c r="F13" s="8">
        <v>91.72</v>
      </c>
      <c r="G13" s="8">
        <v>890.2</v>
      </c>
      <c r="H13" s="8">
        <v>1</v>
      </c>
      <c r="J13" s="14">
        <v>9</v>
      </c>
      <c r="K13" s="8">
        <v>10.512</v>
      </c>
      <c r="L13" s="8">
        <v>1.3771802325581395</v>
      </c>
      <c r="M13" s="8">
        <v>11654</v>
      </c>
      <c r="N13" s="8">
        <v>0.62304788055603222</v>
      </c>
      <c r="O13" s="8">
        <v>105.12</v>
      </c>
      <c r="P13" s="8">
        <v>468.4</v>
      </c>
      <c r="U13" t="s">
        <v>77</v>
      </c>
      <c r="V13">
        <f>S22-V11*T22</f>
        <v>11.108044431530487</v>
      </c>
    </row>
    <row r="14" spans="1:23" ht="15.75" thickBot="1">
      <c r="A14" s="14">
        <v>9</v>
      </c>
      <c r="B14" s="8">
        <v>10.512</v>
      </c>
      <c r="C14" s="8">
        <v>1.3771802325581395</v>
      </c>
      <c r="D14" s="8">
        <v>11654</v>
      </c>
      <c r="E14" s="8">
        <v>0.62304788055603222</v>
      </c>
      <c r="F14" s="8">
        <v>105.12</v>
      </c>
      <c r="G14" s="8">
        <v>468.4</v>
      </c>
      <c r="H14" s="8">
        <v>1</v>
      </c>
      <c r="J14" s="14">
        <v>10</v>
      </c>
      <c r="K14" s="8">
        <v>131.43200000000002</v>
      </c>
      <c r="L14" s="8">
        <v>1.511627906976744</v>
      </c>
      <c r="M14" s="8">
        <v>20192</v>
      </c>
      <c r="N14" s="8">
        <v>0.28050713153724249</v>
      </c>
      <c r="O14" s="8">
        <v>234.7</v>
      </c>
      <c r="P14" s="8">
        <v>1601</v>
      </c>
      <c r="R14" t="s">
        <v>49</v>
      </c>
      <c r="U14" t="s">
        <v>76</v>
      </c>
      <c r="V14">
        <f>S22+V11*T22</f>
        <v>136.84657074440727</v>
      </c>
    </row>
    <row r="15" spans="1:23">
      <c r="A15" s="14">
        <v>10</v>
      </c>
      <c r="B15" s="8">
        <v>131.43200000000002</v>
      </c>
      <c r="C15" s="8">
        <v>1.511627906976744</v>
      </c>
      <c r="D15" s="8">
        <v>20192</v>
      </c>
      <c r="E15" s="8">
        <v>0.28050713153724249</v>
      </c>
      <c r="F15" s="8">
        <v>234.7</v>
      </c>
      <c r="G15" s="8">
        <v>1601</v>
      </c>
      <c r="H15" s="8">
        <v>1</v>
      </c>
      <c r="J15" s="14">
        <v>11</v>
      </c>
      <c r="K15" s="8">
        <v>722.57280000000003</v>
      </c>
      <c r="L15" s="8">
        <v>15.174927113702623</v>
      </c>
      <c r="M15" s="8">
        <v>16173</v>
      </c>
      <c r="N15" s="8">
        <v>0.63364867371545164</v>
      </c>
      <c r="O15" s="8">
        <v>776.96</v>
      </c>
      <c r="P15" s="8">
        <v>2240.3000000000002</v>
      </c>
      <c r="R15" s="12"/>
      <c r="S15" s="12" t="s">
        <v>53</v>
      </c>
      <c r="T15" s="12" t="s">
        <v>54</v>
      </c>
      <c r="U15" s="12" t="s">
        <v>55</v>
      </c>
      <c r="V15" s="12" t="s">
        <v>56</v>
      </c>
      <c r="W15" s="12" t="s">
        <v>57</v>
      </c>
    </row>
    <row r="16" spans="1:23">
      <c r="A16" s="14">
        <v>11</v>
      </c>
      <c r="B16" s="8">
        <v>722.57280000000003</v>
      </c>
      <c r="C16" s="8">
        <v>15.174927113702623</v>
      </c>
      <c r="D16" s="8">
        <v>16173</v>
      </c>
      <c r="E16" s="8">
        <v>0.63364867371545164</v>
      </c>
      <c r="F16" s="8">
        <v>776.96</v>
      </c>
      <c r="G16" s="8">
        <v>2240.3000000000002</v>
      </c>
      <c r="H16" s="8">
        <v>1</v>
      </c>
      <c r="J16" s="14">
        <v>12</v>
      </c>
      <c r="K16" s="8">
        <v>85.306000000000012</v>
      </c>
      <c r="L16" s="8">
        <v>1.8615944961554025</v>
      </c>
      <c r="M16" s="8">
        <v>15502</v>
      </c>
      <c r="N16" s="8">
        <v>0.24970971487549992</v>
      </c>
      <c r="O16" s="8">
        <v>328.1</v>
      </c>
      <c r="P16" s="8">
        <v>1670.1</v>
      </c>
      <c r="R16" s="10" t="s">
        <v>50</v>
      </c>
      <c r="S16" s="10">
        <v>5</v>
      </c>
      <c r="T16" s="10">
        <v>124363346.94987381</v>
      </c>
      <c r="U16" s="10">
        <v>24872669.389974762</v>
      </c>
      <c r="V16" s="10">
        <v>74.176883406535552</v>
      </c>
      <c r="W16" s="10">
        <v>4.3964429408086966E-32</v>
      </c>
    </row>
    <row r="17" spans="1:26">
      <c r="A17" s="14">
        <v>12</v>
      </c>
      <c r="B17" s="8">
        <v>85.306000000000012</v>
      </c>
      <c r="C17" s="8">
        <v>1.8615944961554025</v>
      </c>
      <c r="D17" s="8">
        <v>15502</v>
      </c>
      <c r="E17" s="8">
        <v>0.24970971487549992</v>
      </c>
      <c r="F17" s="8">
        <v>328.1</v>
      </c>
      <c r="G17" s="8">
        <v>1670.1</v>
      </c>
      <c r="H17" s="8">
        <v>1</v>
      </c>
      <c r="J17" s="14">
        <v>13</v>
      </c>
      <c r="K17" s="8">
        <v>175.70249999999999</v>
      </c>
      <c r="L17" s="8">
        <v>1.5807269653423499</v>
      </c>
      <c r="M17" s="8">
        <v>19369</v>
      </c>
      <c r="N17" s="8">
        <v>0.54158707212556145</v>
      </c>
      <c r="O17" s="8">
        <v>650.75</v>
      </c>
      <c r="P17" s="8">
        <v>744.7</v>
      </c>
      <c r="R17" s="10" t="s">
        <v>51</v>
      </c>
      <c r="S17" s="10">
        <v>100</v>
      </c>
      <c r="T17" s="10">
        <v>33531564.346882887</v>
      </c>
      <c r="U17" s="10">
        <v>335315.64346882887</v>
      </c>
      <c r="V17" s="10"/>
      <c r="W17" s="10"/>
    </row>
    <row r="18" spans="1:26" ht="15.75" thickBot="1">
      <c r="A18" s="14">
        <v>13</v>
      </c>
      <c r="B18" s="8">
        <v>175.70249999999999</v>
      </c>
      <c r="C18" s="8">
        <v>1.5807269653423499</v>
      </c>
      <c r="D18" s="8">
        <v>19369</v>
      </c>
      <c r="E18" s="8">
        <v>0.54158707212556145</v>
      </c>
      <c r="F18" s="8">
        <v>650.75</v>
      </c>
      <c r="G18" s="8">
        <v>744.7</v>
      </c>
      <c r="H18" s="8">
        <v>1</v>
      </c>
      <c r="J18" s="14">
        <v>15</v>
      </c>
      <c r="K18" s="8">
        <v>317.04480000000001</v>
      </c>
      <c r="L18" s="8">
        <v>4.6966413867822316</v>
      </c>
      <c r="M18" s="8">
        <v>21121</v>
      </c>
      <c r="N18" s="8">
        <v>8.7315941480043555E-2</v>
      </c>
      <c r="O18" s="8">
        <v>587.12</v>
      </c>
      <c r="P18" s="8">
        <v>935.6</v>
      </c>
      <c r="R18" s="11" t="s">
        <v>52</v>
      </c>
      <c r="S18" s="11">
        <v>105</v>
      </c>
      <c r="T18" s="11">
        <v>157894911.29675668</v>
      </c>
      <c r="U18" s="11"/>
      <c r="V18" s="11"/>
      <c r="W18" s="11"/>
    </row>
    <row r="19" spans="1:26" ht="15.75" thickBot="1">
      <c r="A19" s="14">
        <v>15</v>
      </c>
      <c r="B19" s="8">
        <v>317.04480000000001</v>
      </c>
      <c r="C19" s="8">
        <v>4.6966413867822316</v>
      </c>
      <c r="D19" s="8">
        <v>21121</v>
      </c>
      <c r="E19" s="8">
        <v>8.7315941480043555E-2</v>
      </c>
      <c r="F19" s="8">
        <v>587.12</v>
      </c>
      <c r="G19" s="8">
        <v>935.6</v>
      </c>
      <c r="H19" s="8">
        <v>2</v>
      </c>
      <c r="J19" s="14">
        <v>16</v>
      </c>
      <c r="K19" s="8">
        <v>376.07779999999997</v>
      </c>
      <c r="L19" s="8">
        <v>5.1497504159733776</v>
      </c>
      <c r="M19" s="8">
        <v>14147</v>
      </c>
      <c r="N19" s="8">
        <v>0.58097123064960765</v>
      </c>
      <c r="O19" s="8">
        <v>648.41</v>
      </c>
      <c r="P19" s="8">
        <v>1040</v>
      </c>
    </row>
    <row r="20" spans="1:26">
      <c r="A20" s="14">
        <v>16</v>
      </c>
      <c r="B20" s="8">
        <v>376.07779999999997</v>
      </c>
      <c r="C20" s="8">
        <v>5.1497504159733776</v>
      </c>
      <c r="D20" s="8">
        <v>14147</v>
      </c>
      <c r="E20" s="8">
        <v>0.58097123064960765</v>
      </c>
      <c r="F20" s="8">
        <v>648.41</v>
      </c>
      <c r="G20" s="8">
        <v>1040</v>
      </c>
      <c r="H20" s="8">
        <v>1</v>
      </c>
      <c r="J20" s="14">
        <v>17</v>
      </c>
      <c r="K20" s="8">
        <v>1940.86</v>
      </c>
      <c r="L20" s="8">
        <v>2.0992063492063493</v>
      </c>
      <c r="M20" s="8">
        <v>59496</v>
      </c>
      <c r="N20" s="8">
        <v>0.42823046927524538</v>
      </c>
      <c r="O20" s="8">
        <v>1831</v>
      </c>
      <c r="P20" s="8">
        <v>3099</v>
      </c>
      <c r="R20" s="12"/>
      <c r="S20" s="12" t="s">
        <v>58</v>
      </c>
      <c r="T20" s="12" t="s">
        <v>47</v>
      </c>
      <c r="U20" s="12" t="s">
        <v>59</v>
      </c>
      <c r="V20" s="12" t="s">
        <v>60</v>
      </c>
      <c r="W20" s="12" t="s">
        <v>61</v>
      </c>
      <c r="X20" s="12" t="s">
        <v>62</v>
      </c>
      <c r="Y20" s="12" t="s">
        <v>63</v>
      </c>
      <c r="Z20" s="12" t="s">
        <v>64</v>
      </c>
    </row>
    <row r="21" spans="1:26">
      <c r="A21" s="14">
        <v>17</v>
      </c>
      <c r="B21" s="8">
        <v>1940.86</v>
      </c>
      <c r="C21" s="8">
        <v>2.0992063492063493</v>
      </c>
      <c r="D21" s="8">
        <v>59496</v>
      </c>
      <c r="E21" s="8">
        <v>0.42823046927524538</v>
      </c>
      <c r="F21" s="8">
        <v>1831</v>
      </c>
      <c r="G21" s="8">
        <v>3099</v>
      </c>
      <c r="H21" s="8">
        <v>2</v>
      </c>
      <c r="J21" s="14">
        <v>18</v>
      </c>
      <c r="K21" s="8">
        <v>610.76400000000001</v>
      </c>
      <c r="L21" s="8">
        <v>3.2853127196064653</v>
      </c>
      <c r="M21" s="8">
        <v>53963</v>
      </c>
      <c r="N21" s="8">
        <v>0.58769897893000755</v>
      </c>
      <c r="O21" s="8">
        <v>793.2</v>
      </c>
      <c r="P21" s="8">
        <v>1321</v>
      </c>
      <c r="R21" s="10" t="s">
        <v>41</v>
      </c>
      <c r="S21" s="10">
        <v>-288.69295332170049</v>
      </c>
      <c r="T21" s="10">
        <v>216.41572271682492</v>
      </c>
      <c r="U21" s="10">
        <v>-1.3339740278456973</v>
      </c>
      <c r="V21" s="10">
        <v>0.18524249284416672</v>
      </c>
      <c r="W21" s="10">
        <v>-718.05557204935531</v>
      </c>
      <c r="X21" s="10">
        <v>140.66966540595439</v>
      </c>
      <c r="Y21" s="10">
        <v>-718.05557204935531</v>
      </c>
      <c r="Z21" s="10">
        <v>140.66966540595439</v>
      </c>
    </row>
    <row r="22" spans="1:26">
      <c r="A22" s="14">
        <v>18</v>
      </c>
      <c r="B22" s="8">
        <v>610.76400000000001</v>
      </c>
      <c r="C22" s="8">
        <v>3.2853127196064653</v>
      </c>
      <c r="D22" s="8">
        <v>53963</v>
      </c>
      <c r="E22" s="8">
        <v>0.58769897893000755</v>
      </c>
      <c r="F22" s="8">
        <v>793.2</v>
      </c>
      <c r="G22" s="8">
        <v>1321</v>
      </c>
      <c r="H22" s="8">
        <v>3</v>
      </c>
      <c r="J22" s="14">
        <v>19</v>
      </c>
      <c r="K22" s="8">
        <v>2175.04</v>
      </c>
      <c r="L22" s="8">
        <v>5.0952380952380949</v>
      </c>
      <c r="M22" s="8">
        <v>30435</v>
      </c>
      <c r="N22" s="8">
        <v>0.60147856086742235</v>
      </c>
      <c r="O22" s="8">
        <v>1942</v>
      </c>
      <c r="P22" s="8">
        <v>2388</v>
      </c>
      <c r="R22" s="10" t="s">
        <v>93</v>
      </c>
      <c r="S22" s="10">
        <v>73.97730758796888</v>
      </c>
      <c r="T22" s="10">
        <v>31.688592414015208</v>
      </c>
      <c r="U22" s="10">
        <v>2.3345091072978756</v>
      </c>
      <c r="V22" s="10">
        <v>2.1568535106829993E-2</v>
      </c>
      <c r="W22" s="10">
        <v>11.108044431530487</v>
      </c>
      <c r="X22" s="10">
        <v>136.84657074440727</v>
      </c>
      <c r="Y22" s="10">
        <v>11.108044431530487</v>
      </c>
      <c r="Z22" s="10">
        <v>136.84657074440727</v>
      </c>
    </row>
    <row r="23" spans="1:26">
      <c r="A23" s="14">
        <v>19</v>
      </c>
      <c r="B23" s="8">
        <v>2175.04</v>
      </c>
      <c r="C23" s="8">
        <v>5.0952380952380949</v>
      </c>
      <c r="D23" s="8">
        <v>30435</v>
      </c>
      <c r="E23" s="8">
        <v>0.60147856086742235</v>
      </c>
      <c r="F23" s="8">
        <v>1942</v>
      </c>
      <c r="G23" s="8">
        <v>2388</v>
      </c>
      <c r="H23" s="8">
        <v>2</v>
      </c>
      <c r="J23" s="14">
        <v>20</v>
      </c>
      <c r="K23" s="8">
        <v>241.28</v>
      </c>
      <c r="L23" s="8">
        <v>1.5951417004048583</v>
      </c>
      <c r="M23" s="8">
        <v>28925</v>
      </c>
      <c r="N23" s="8">
        <v>0.30309420916162488</v>
      </c>
      <c r="O23" s="8">
        <v>377</v>
      </c>
      <c r="P23" s="8">
        <v>1079</v>
      </c>
      <c r="R23" s="10" t="s">
        <v>94</v>
      </c>
      <c r="S23" s="10">
        <v>1.5543240856751251E-2</v>
      </c>
      <c r="T23" s="10">
        <v>3.8339356768968182E-3</v>
      </c>
      <c r="U23" s="10">
        <v>4.0541214476847784</v>
      </c>
      <c r="V23" s="10">
        <v>9.9712395215600396E-5</v>
      </c>
      <c r="W23" s="10">
        <v>7.9368218701799734E-3</v>
      </c>
      <c r="X23" s="10">
        <v>2.3149659843322529E-2</v>
      </c>
      <c r="Y23" s="10">
        <v>7.9368218701799734E-3</v>
      </c>
      <c r="Z23" s="10">
        <v>2.3149659843322529E-2</v>
      </c>
    </row>
    <row r="24" spans="1:26">
      <c r="A24" s="14">
        <v>20</v>
      </c>
      <c r="B24" s="8">
        <v>241.28</v>
      </c>
      <c r="C24" s="8">
        <v>1.5951417004048583</v>
      </c>
      <c r="D24" s="8">
        <v>28925</v>
      </c>
      <c r="E24" s="8">
        <v>0.30309420916162488</v>
      </c>
      <c r="F24" s="8">
        <v>377</v>
      </c>
      <c r="G24" s="8">
        <v>1079</v>
      </c>
      <c r="H24" s="8">
        <v>2</v>
      </c>
      <c r="J24" s="14">
        <v>21</v>
      </c>
      <c r="K24" s="8">
        <v>124.1408</v>
      </c>
      <c r="L24" s="8">
        <v>2.0116214720531267</v>
      </c>
      <c r="M24" s="8">
        <v>15744</v>
      </c>
      <c r="N24" s="8">
        <v>0.34845020325203252</v>
      </c>
      <c r="O24" s="8">
        <v>387.94</v>
      </c>
      <c r="P24" s="8">
        <v>1527</v>
      </c>
      <c r="R24" s="10" t="s">
        <v>95</v>
      </c>
      <c r="S24" s="10">
        <v>-176.86820679779512</v>
      </c>
      <c r="T24" s="10">
        <v>429.14089611531051</v>
      </c>
      <c r="U24" s="10">
        <v>-0.41214484193617962</v>
      </c>
      <c r="V24" s="10">
        <v>0.6811154262878325</v>
      </c>
      <c r="W24" s="10">
        <v>-1028.2714997105675</v>
      </c>
      <c r="X24" s="10">
        <v>674.53508611497728</v>
      </c>
      <c r="Y24" s="10">
        <v>-1028.2714997105675</v>
      </c>
      <c r="Z24" s="10">
        <v>674.53508611497728</v>
      </c>
    </row>
    <row r="25" spans="1:26">
      <c r="A25" s="14">
        <v>21</v>
      </c>
      <c r="B25" s="8">
        <v>124.1408</v>
      </c>
      <c r="C25" s="8">
        <v>2.0116214720531267</v>
      </c>
      <c r="D25" s="8">
        <v>15744</v>
      </c>
      <c r="E25" s="8">
        <v>0.34845020325203252</v>
      </c>
      <c r="F25" s="8">
        <v>387.94</v>
      </c>
      <c r="G25" s="8">
        <v>1527</v>
      </c>
      <c r="H25" s="8">
        <v>1</v>
      </c>
      <c r="J25" s="14">
        <v>22</v>
      </c>
      <c r="K25" s="8">
        <v>51.844799999999999</v>
      </c>
      <c r="L25" s="8">
        <v>3.0498374864572044</v>
      </c>
      <c r="M25" s="8">
        <v>21369</v>
      </c>
      <c r="N25" s="8">
        <v>0.57110767934858908</v>
      </c>
      <c r="O25" s="8">
        <v>432.04</v>
      </c>
      <c r="P25" s="8">
        <v>1563.8</v>
      </c>
      <c r="R25" s="10" t="s">
        <v>96</v>
      </c>
      <c r="S25" s="10">
        <v>3.4442951928879854E-2</v>
      </c>
      <c r="T25" s="10">
        <v>8.5366070388263798E-2</v>
      </c>
      <c r="U25" s="10">
        <v>0.40347355538594759</v>
      </c>
      <c r="V25" s="10">
        <v>0.6874613158384022</v>
      </c>
      <c r="W25" s="10">
        <v>-0.13492089591111225</v>
      </c>
      <c r="X25" s="10">
        <v>0.20380679976887198</v>
      </c>
      <c r="Y25" s="10">
        <v>-0.13492089591111225</v>
      </c>
      <c r="Z25" s="10">
        <v>0.20380679976887198</v>
      </c>
    </row>
    <row r="26" spans="1:26" ht="15.75" thickBot="1">
      <c r="A26" s="14">
        <v>22</v>
      </c>
      <c r="B26" s="8">
        <v>51.844799999999999</v>
      </c>
      <c r="C26" s="8">
        <v>3.0498374864572044</v>
      </c>
      <c r="D26" s="8">
        <v>21369</v>
      </c>
      <c r="E26" s="8">
        <v>0.57110767934858908</v>
      </c>
      <c r="F26" s="8">
        <v>432.04</v>
      </c>
      <c r="G26" s="8">
        <v>1563.8</v>
      </c>
      <c r="H26" s="8">
        <v>1</v>
      </c>
      <c r="J26" s="14">
        <v>23</v>
      </c>
      <c r="K26" s="8">
        <v>548.70400000000006</v>
      </c>
      <c r="L26" s="8">
        <v>3.8401469912723929</v>
      </c>
      <c r="M26" s="8">
        <v>43091</v>
      </c>
      <c r="N26" s="8">
        <v>0.74370518205657798</v>
      </c>
      <c r="O26" s="8">
        <v>342.94</v>
      </c>
      <c r="P26" s="8">
        <v>2035</v>
      </c>
      <c r="R26" s="11" t="s">
        <v>97</v>
      </c>
      <c r="S26" s="11">
        <v>0.15648880962475098</v>
      </c>
      <c r="T26" s="11">
        <v>3.9630628359582365E-2</v>
      </c>
      <c r="U26" s="11">
        <v>3.9486835334750188</v>
      </c>
      <c r="V26" s="11">
        <v>1.4636891164585523E-4</v>
      </c>
      <c r="W26" s="11">
        <v>7.7862773768023127E-2</v>
      </c>
      <c r="X26" s="11">
        <v>0.23511484548147882</v>
      </c>
      <c r="Y26" s="11">
        <v>7.7862773768023127E-2</v>
      </c>
      <c r="Z26" s="11">
        <v>0.23511484548147882</v>
      </c>
    </row>
    <row r="27" spans="1:26">
      <c r="A27" s="14">
        <v>23</v>
      </c>
      <c r="B27" s="8">
        <v>548.70400000000006</v>
      </c>
      <c r="C27" s="8">
        <v>3.8401469912723929</v>
      </c>
      <c r="D27" s="8">
        <v>43091</v>
      </c>
      <c r="E27" s="8">
        <v>0.74370518205657798</v>
      </c>
      <c r="F27" s="8">
        <v>342.94</v>
      </c>
      <c r="G27" s="8">
        <v>2035</v>
      </c>
      <c r="H27" s="8">
        <v>3</v>
      </c>
      <c r="J27" s="14">
        <v>24</v>
      </c>
      <c r="K27" s="8">
        <v>336.416</v>
      </c>
      <c r="L27" s="8">
        <v>1.8543046357615893</v>
      </c>
      <c r="M27" s="8">
        <v>42555</v>
      </c>
      <c r="N27" s="8">
        <v>0.604911291270121</v>
      </c>
      <c r="O27" s="8">
        <v>1051.3</v>
      </c>
      <c r="P27" s="8">
        <v>1820</v>
      </c>
    </row>
    <row r="28" spans="1:26">
      <c r="A28" s="14">
        <v>24</v>
      </c>
      <c r="B28" s="8">
        <v>336.416</v>
      </c>
      <c r="C28" s="8">
        <v>1.8543046357615893</v>
      </c>
      <c r="D28" s="8">
        <v>42555</v>
      </c>
      <c r="E28" s="8">
        <v>0.604911291270121</v>
      </c>
      <c r="F28" s="8">
        <v>1051.3</v>
      </c>
      <c r="G28" s="8">
        <v>1820</v>
      </c>
      <c r="H28" s="8">
        <v>3</v>
      </c>
      <c r="J28" s="14">
        <v>25</v>
      </c>
      <c r="K28" s="8">
        <v>20.436800000000002</v>
      </c>
      <c r="L28" s="8">
        <v>1.4905998209489706</v>
      </c>
      <c r="M28" s="8">
        <v>20011</v>
      </c>
      <c r="N28" s="8">
        <v>0.64804357603318175</v>
      </c>
      <c r="O28" s="8">
        <v>127.73</v>
      </c>
      <c r="P28" s="8">
        <v>1011.4</v>
      </c>
    </row>
    <row r="29" spans="1:26">
      <c r="A29" s="14">
        <v>25</v>
      </c>
      <c r="B29" s="8">
        <v>20.436800000000002</v>
      </c>
      <c r="C29" s="8">
        <v>1.4905998209489706</v>
      </c>
      <c r="D29" s="8">
        <v>20011</v>
      </c>
      <c r="E29" s="8">
        <v>0.64804357603318175</v>
      </c>
      <c r="F29" s="8">
        <v>127.73</v>
      </c>
      <c r="G29" s="8">
        <v>1011.4</v>
      </c>
      <c r="H29" s="8">
        <v>3</v>
      </c>
      <c r="J29" s="14">
        <v>26</v>
      </c>
      <c r="K29" s="8">
        <v>3244.9339999999997</v>
      </c>
      <c r="L29" s="8">
        <v>2.2845831392640896</v>
      </c>
      <c r="M29" s="8">
        <v>93208</v>
      </c>
      <c r="N29" s="8">
        <v>0.31382499356278432</v>
      </c>
      <c r="O29" s="8">
        <v>2107.1</v>
      </c>
      <c r="P29" s="8">
        <v>13328</v>
      </c>
    </row>
    <row r="30" spans="1:26">
      <c r="A30" s="14">
        <v>26</v>
      </c>
      <c r="B30" s="8">
        <v>3244.9339999999997</v>
      </c>
      <c r="C30" s="8">
        <v>2.2845831392640896</v>
      </c>
      <c r="D30" s="8">
        <v>93208</v>
      </c>
      <c r="E30" s="8">
        <v>0.31382499356278432</v>
      </c>
      <c r="F30" s="8">
        <v>2107.1</v>
      </c>
      <c r="G30" s="8">
        <v>13328</v>
      </c>
      <c r="H30" s="8">
        <v>1</v>
      </c>
      <c r="J30" s="14">
        <v>27</v>
      </c>
      <c r="K30" s="8">
        <v>243.92179999999999</v>
      </c>
      <c r="L30" s="8">
        <v>1.556622649059624</v>
      </c>
      <c r="M30" s="8">
        <v>19928</v>
      </c>
      <c r="N30" s="8">
        <v>0.30851063829787234</v>
      </c>
      <c r="O30" s="8">
        <v>567.26</v>
      </c>
      <c r="P30" s="8">
        <v>824.5</v>
      </c>
    </row>
    <row r="31" spans="1:26">
      <c r="A31" s="14">
        <v>27</v>
      </c>
      <c r="B31" s="8">
        <v>243.92179999999999</v>
      </c>
      <c r="C31" s="8">
        <v>1.556622649059624</v>
      </c>
      <c r="D31" s="8">
        <v>19928</v>
      </c>
      <c r="E31" s="8">
        <v>0.30851063829787234</v>
      </c>
      <c r="F31" s="8">
        <v>567.26</v>
      </c>
      <c r="G31" s="8">
        <v>824.5</v>
      </c>
      <c r="H31" s="8">
        <v>3</v>
      </c>
      <c r="J31" s="14">
        <v>28</v>
      </c>
      <c r="K31" s="8">
        <v>2409.3000000000002</v>
      </c>
      <c r="L31" s="8">
        <v>6.9440242057488648</v>
      </c>
      <c r="M31" s="8">
        <v>31327</v>
      </c>
      <c r="N31" s="8">
        <v>0.38714208191017335</v>
      </c>
      <c r="O31" s="8">
        <v>2409.3000000000002</v>
      </c>
      <c r="P31" s="8">
        <v>5014</v>
      </c>
    </row>
    <row r="32" spans="1:26">
      <c r="A32" s="14">
        <v>28</v>
      </c>
      <c r="B32" s="8">
        <v>2409.3000000000002</v>
      </c>
      <c r="C32" s="8">
        <v>6.9440242057488648</v>
      </c>
      <c r="D32" s="8">
        <v>31327</v>
      </c>
      <c r="E32" s="8">
        <v>0.38714208191017335</v>
      </c>
      <c r="F32" s="8">
        <v>2409.3000000000002</v>
      </c>
      <c r="G32" s="8">
        <v>5014</v>
      </c>
      <c r="H32" s="8">
        <v>1</v>
      </c>
      <c r="J32" s="14">
        <v>29</v>
      </c>
      <c r="K32" s="8">
        <v>76.372799999999998</v>
      </c>
      <c r="L32" s="8">
        <v>2.1206743566992015</v>
      </c>
      <c r="M32" s="8">
        <v>26354</v>
      </c>
      <c r="N32" s="8">
        <v>0.52948319040752823</v>
      </c>
      <c r="O32" s="8">
        <v>477.33</v>
      </c>
      <c r="P32" s="8">
        <v>596</v>
      </c>
    </row>
    <row r="33" spans="1:16">
      <c r="A33" s="14">
        <v>29</v>
      </c>
      <c r="B33" s="8">
        <v>76.372799999999998</v>
      </c>
      <c r="C33" s="8">
        <v>2.1206743566992015</v>
      </c>
      <c r="D33" s="8">
        <v>26354</v>
      </c>
      <c r="E33" s="8">
        <v>0.52948319040752823</v>
      </c>
      <c r="F33" s="8">
        <v>477.33</v>
      </c>
      <c r="G33" s="8">
        <v>596</v>
      </c>
      <c r="H33" s="8">
        <v>1</v>
      </c>
      <c r="J33" s="14">
        <v>30</v>
      </c>
      <c r="K33" s="8">
        <v>46.88</v>
      </c>
      <c r="L33" s="8">
        <v>3.2787878787878784</v>
      </c>
      <c r="M33" s="8">
        <v>11082</v>
      </c>
      <c r="N33" s="8">
        <v>0.49395415989893521</v>
      </c>
      <c r="O33" s="8">
        <v>586</v>
      </c>
      <c r="P33" s="8">
        <v>175</v>
      </c>
    </row>
    <row r="34" spans="1:16">
      <c r="A34" s="14">
        <v>30</v>
      </c>
      <c r="B34" s="8">
        <v>46.88</v>
      </c>
      <c r="C34" s="8">
        <v>3.2787878787878784</v>
      </c>
      <c r="D34" s="8">
        <v>11082</v>
      </c>
      <c r="E34" s="8">
        <v>0.49395415989893521</v>
      </c>
      <c r="F34" s="8">
        <v>586</v>
      </c>
      <c r="G34" s="8">
        <v>175</v>
      </c>
      <c r="H34" s="8">
        <v>3</v>
      </c>
      <c r="J34" s="14">
        <v>31</v>
      </c>
      <c r="K34" s="8">
        <v>535.73390000000006</v>
      </c>
      <c r="L34" s="8">
        <v>2.9623655913978491</v>
      </c>
      <c r="M34" s="8">
        <v>14230</v>
      </c>
      <c r="N34" s="8">
        <v>0.58208011243851021</v>
      </c>
      <c r="O34" s="8">
        <v>520.13</v>
      </c>
      <c r="P34" s="8">
        <v>796</v>
      </c>
    </row>
    <row r="35" spans="1:16">
      <c r="A35" s="14">
        <v>31</v>
      </c>
      <c r="B35" s="8">
        <v>535.73390000000006</v>
      </c>
      <c r="C35" s="8">
        <v>2.9623655913978491</v>
      </c>
      <c r="D35" s="8">
        <v>14230</v>
      </c>
      <c r="E35" s="8">
        <v>0.58208011243851021</v>
      </c>
      <c r="F35" s="8">
        <v>520.13</v>
      </c>
      <c r="G35" s="8">
        <v>796</v>
      </c>
      <c r="H35" s="8">
        <v>1</v>
      </c>
      <c r="J35" s="14">
        <v>32</v>
      </c>
      <c r="K35" s="8">
        <v>1293.93</v>
      </c>
      <c r="L35" s="8">
        <v>1.308882907133244</v>
      </c>
      <c r="M35" s="8">
        <v>92861</v>
      </c>
      <c r="N35" s="8">
        <v>0.32258967704418434</v>
      </c>
      <c r="O35" s="8">
        <v>1437.7</v>
      </c>
      <c r="P35" s="8">
        <v>8108</v>
      </c>
    </row>
    <row r="36" spans="1:16">
      <c r="A36" s="14">
        <v>32</v>
      </c>
      <c r="B36" s="8">
        <v>1293.93</v>
      </c>
      <c r="C36" s="8">
        <v>1.308882907133244</v>
      </c>
      <c r="D36" s="8">
        <v>92861</v>
      </c>
      <c r="E36" s="8">
        <v>0.32258967704418434</v>
      </c>
      <c r="F36" s="8">
        <v>1437.7</v>
      </c>
      <c r="G36" s="8">
        <v>8108</v>
      </c>
      <c r="H36" s="8">
        <v>1</v>
      </c>
      <c r="J36" s="14">
        <v>33</v>
      </c>
      <c r="K36" s="8">
        <v>92.528000000000006</v>
      </c>
      <c r="L36" s="8">
        <v>2.5970873786407767</v>
      </c>
      <c r="M36" s="8">
        <v>15093</v>
      </c>
      <c r="N36" s="8">
        <v>0.4747233817001259</v>
      </c>
      <c r="O36" s="8">
        <v>462.64</v>
      </c>
      <c r="P36" s="8">
        <v>882.4</v>
      </c>
    </row>
    <row r="37" spans="1:16">
      <c r="A37" s="14">
        <v>33</v>
      </c>
      <c r="B37" s="8">
        <v>92.528000000000006</v>
      </c>
      <c r="C37" s="8">
        <v>2.5970873786407767</v>
      </c>
      <c r="D37" s="8">
        <v>15093</v>
      </c>
      <c r="E37" s="8">
        <v>0.4747233817001259</v>
      </c>
      <c r="F37" s="8">
        <v>462.64</v>
      </c>
      <c r="G37" s="8">
        <v>882.4</v>
      </c>
      <c r="H37" s="8">
        <v>2</v>
      </c>
      <c r="J37" s="14">
        <v>36</v>
      </c>
      <c r="K37" s="8">
        <v>261.67160000000001</v>
      </c>
      <c r="L37" s="8">
        <v>2.5405405405405412</v>
      </c>
      <c r="M37" s="8">
        <v>28754</v>
      </c>
      <c r="N37" s="8">
        <v>0.77766571607428536</v>
      </c>
      <c r="O37" s="8">
        <v>246.86</v>
      </c>
      <c r="P37" s="8">
        <v>1384.1</v>
      </c>
    </row>
    <row r="38" spans="1:16">
      <c r="A38" s="14">
        <v>36</v>
      </c>
      <c r="B38" s="8">
        <v>261.67160000000001</v>
      </c>
      <c r="C38" s="8">
        <v>2.5405405405405412</v>
      </c>
      <c r="D38" s="8">
        <v>28754</v>
      </c>
      <c r="E38" s="8">
        <v>0.77766571607428536</v>
      </c>
      <c r="F38" s="8">
        <v>246.86</v>
      </c>
      <c r="G38" s="8">
        <v>1384.1</v>
      </c>
      <c r="H38" s="8">
        <v>2</v>
      </c>
      <c r="J38" s="14">
        <v>37</v>
      </c>
      <c r="K38" s="8">
        <v>95.884000000000015</v>
      </c>
      <c r="L38" s="8">
        <v>1.1963842609003899</v>
      </c>
      <c r="M38" s="8">
        <v>29736</v>
      </c>
      <c r="N38" s="8">
        <v>0.34069814366424533</v>
      </c>
      <c r="O38" s="8">
        <v>479.42</v>
      </c>
      <c r="P38" s="8">
        <v>2186</v>
      </c>
    </row>
    <row r="39" spans="1:16">
      <c r="A39" s="14">
        <v>37</v>
      </c>
      <c r="B39" s="8">
        <v>95.884000000000015</v>
      </c>
      <c r="C39" s="8">
        <v>1.1963842609003899</v>
      </c>
      <c r="D39" s="8">
        <v>29736</v>
      </c>
      <c r="E39" s="8">
        <v>0.34069814366424533</v>
      </c>
      <c r="F39" s="8">
        <v>479.42</v>
      </c>
      <c r="G39" s="8">
        <v>2186</v>
      </c>
      <c r="H39" s="8">
        <v>1</v>
      </c>
      <c r="J39" s="14">
        <v>38</v>
      </c>
      <c r="K39" s="8">
        <v>429.03</v>
      </c>
      <c r="L39" s="8">
        <v>1.9303054032889584</v>
      </c>
      <c r="M39" s="8">
        <v>53902</v>
      </c>
      <c r="N39" s="8">
        <v>0.37946643909316907</v>
      </c>
      <c r="O39" s="8">
        <v>2043</v>
      </c>
      <c r="P39" s="8">
        <v>2268</v>
      </c>
    </row>
    <row r="40" spans="1:16">
      <c r="A40" s="14">
        <v>38</v>
      </c>
      <c r="B40" s="8">
        <v>429.03</v>
      </c>
      <c r="C40" s="8">
        <v>1.9303054032889584</v>
      </c>
      <c r="D40" s="8">
        <v>53902</v>
      </c>
      <c r="E40" s="8">
        <v>0.37946643909316907</v>
      </c>
      <c r="F40" s="8">
        <v>2043</v>
      </c>
      <c r="G40" s="8">
        <v>2268</v>
      </c>
      <c r="H40" s="8">
        <v>3</v>
      </c>
      <c r="J40" s="14">
        <v>39</v>
      </c>
      <c r="K40" s="8">
        <v>1276.9262000000001</v>
      </c>
      <c r="L40" s="8">
        <v>3.4006211180124217</v>
      </c>
      <c r="M40" s="8">
        <v>45885</v>
      </c>
      <c r="N40" s="8">
        <v>0.50419527078565984</v>
      </c>
      <c r="O40" s="8">
        <v>952.93</v>
      </c>
      <c r="P40" s="8">
        <v>2597</v>
      </c>
    </row>
    <row r="41" spans="1:16">
      <c r="A41" s="14">
        <v>39</v>
      </c>
      <c r="B41" s="8">
        <v>1276.9262000000001</v>
      </c>
      <c r="C41" s="8">
        <v>3.4006211180124217</v>
      </c>
      <c r="D41" s="8">
        <v>45885</v>
      </c>
      <c r="E41" s="8">
        <v>0.50419527078565984</v>
      </c>
      <c r="F41" s="8">
        <v>952.93</v>
      </c>
      <c r="G41" s="8">
        <v>2597</v>
      </c>
      <c r="H41" s="8">
        <v>3</v>
      </c>
      <c r="J41" s="14">
        <v>40</v>
      </c>
      <c r="K41" s="8">
        <v>1392.076</v>
      </c>
      <c r="L41" s="8">
        <v>3.9866071428571428</v>
      </c>
      <c r="M41" s="8">
        <v>35632</v>
      </c>
      <c r="N41" s="8">
        <v>0.37850808262236191</v>
      </c>
      <c r="O41" s="8">
        <v>994.34</v>
      </c>
      <c r="P41" s="8">
        <v>2390</v>
      </c>
    </row>
    <row r="42" spans="1:16">
      <c r="A42" s="14">
        <v>40</v>
      </c>
      <c r="B42" s="8">
        <v>1392.076</v>
      </c>
      <c r="C42" s="8">
        <v>3.9866071428571428</v>
      </c>
      <c r="D42" s="8">
        <v>35632</v>
      </c>
      <c r="E42" s="8">
        <v>0.37850808262236191</v>
      </c>
      <c r="F42" s="8">
        <v>994.34</v>
      </c>
      <c r="G42" s="8">
        <v>2390</v>
      </c>
      <c r="H42" s="8">
        <v>2</v>
      </c>
      <c r="J42" s="14">
        <v>42</v>
      </c>
      <c r="K42" s="8">
        <v>102.24</v>
      </c>
      <c r="L42" s="8">
        <v>1.7193308550185873</v>
      </c>
      <c r="M42" s="8">
        <v>31383</v>
      </c>
      <c r="N42" s="8">
        <v>0.73861644839562823</v>
      </c>
      <c r="O42" s="8">
        <v>639</v>
      </c>
      <c r="P42" s="8">
        <v>-92.2</v>
      </c>
    </row>
    <row r="43" spans="1:16">
      <c r="A43" s="14">
        <v>42</v>
      </c>
      <c r="B43" s="8">
        <v>102.24</v>
      </c>
      <c r="C43" s="8">
        <v>1.7193308550185873</v>
      </c>
      <c r="D43" s="8">
        <v>31383</v>
      </c>
      <c r="E43" s="8">
        <v>0.73861644839562823</v>
      </c>
      <c r="F43" s="8">
        <v>639</v>
      </c>
      <c r="G43" s="8">
        <v>-92.2</v>
      </c>
      <c r="H43" s="8">
        <v>3</v>
      </c>
      <c r="J43" s="14">
        <v>44</v>
      </c>
      <c r="K43" s="8">
        <v>671.04</v>
      </c>
      <c r="L43" s="8">
        <v>3.6819235225955969</v>
      </c>
      <c r="M43" s="8">
        <v>16361</v>
      </c>
      <c r="N43" s="8">
        <v>0.45687916386528943</v>
      </c>
      <c r="O43" s="8">
        <v>419.4</v>
      </c>
      <c r="P43" s="8">
        <v>1257</v>
      </c>
    </row>
    <row r="44" spans="1:16">
      <c r="A44" s="14">
        <v>44</v>
      </c>
      <c r="B44" s="8">
        <v>671.04</v>
      </c>
      <c r="C44" s="8">
        <v>3.6819235225955969</v>
      </c>
      <c r="D44" s="8">
        <v>16361</v>
      </c>
      <c r="E44" s="8">
        <v>0.45687916386528943</v>
      </c>
      <c r="F44" s="8">
        <v>419.4</v>
      </c>
      <c r="G44" s="8">
        <v>1257</v>
      </c>
      <c r="H44" s="8">
        <v>3</v>
      </c>
      <c r="J44" s="14">
        <v>45</v>
      </c>
      <c r="K44" s="8">
        <v>6785.06</v>
      </c>
      <c r="L44" s="8">
        <v>2.8930817610062891</v>
      </c>
      <c r="M44" s="8">
        <v>195256</v>
      </c>
      <c r="N44" s="8">
        <v>0.24580038513541197</v>
      </c>
      <c r="O44" s="8">
        <v>6401</v>
      </c>
      <c r="P44" s="8">
        <v>25330</v>
      </c>
    </row>
    <row r="45" spans="1:16">
      <c r="A45" s="14">
        <v>45</v>
      </c>
      <c r="B45" s="8">
        <v>6785.06</v>
      </c>
      <c r="C45" s="8">
        <v>2.8930817610062891</v>
      </c>
      <c r="D45" s="8">
        <v>195256</v>
      </c>
      <c r="E45" s="8">
        <v>0.24580038513541197</v>
      </c>
      <c r="F45" s="8">
        <v>6401</v>
      </c>
      <c r="G45" s="8">
        <v>25330</v>
      </c>
      <c r="H45" s="8">
        <v>1</v>
      </c>
      <c r="J45" s="14">
        <v>46</v>
      </c>
      <c r="K45" s="8">
        <v>86.891999999999996</v>
      </c>
      <c r="L45" s="8">
        <v>1.3681929016526688</v>
      </c>
      <c r="M45" s="8">
        <v>14885</v>
      </c>
      <c r="N45" s="8">
        <v>0.46610681894524691</v>
      </c>
      <c r="O45" s="8">
        <v>167.1</v>
      </c>
      <c r="P45" s="8">
        <v>689</v>
      </c>
    </row>
    <row r="46" spans="1:16">
      <c r="A46" s="14">
        <v>46</v>
      </c>
      <c r="B46" s="8">
        <v>86.891999999999996</v>
      </c>
      <c r="C46" s="8">
        <v>1.3681929016526688</v>
      </c>
      <c r="D46" s="8">
        <v>14885</v>
      </c>
      <c r="E46" s="8">
        <v>0.46610681894524691</v>
      </c>
      <c r="F46" s="8">
        <v>167.1</v>
      </c>
      <c r="G46" s="8">
        <v>689</v>
      </c>
      <c r="H46" s="8">
        <v>3</v>
      </c>
      <c r="J46" s="14">
        <v>47</v>
      </c>
      <c r="K46" s="8">
        <v>66</v>
      </c>
      <c r="L46" s="8">
        <v>3.0925718551698393</v>
      </c>
      <c r="M46" s="8">
        <v>20404</v>
      </c>
      <c r="N46" s="8">
        <v>0.35096059596157614</v>
      </c>
      <c r="O46" s="8">
        <v>300</v>
      </c>
      <c r="P46" s="8">
        <v>1070</v>
      </c>
    </row>
    <row r="47" spans="1:16">
      <c r="A47" s="14">
        <v>47</v>
      </c>
      <c r="B47" s="8">
        <v>66</v>
      </c>
      <c r="C47" s="8">
        <v>3.0925718551698393</v>
      </c>
      <c r="D47" s="8">
        <v>20404</v>
      </c>
      <c r="E47" s="8">
        <v>0.35096059596157614</v>
      </c>
      <c r="F47" s="8">
        <v>300</v>
      </c>
      <c r="G47" s="8">
        <v>1070</v>
      </c>
      <c r="H47" s="8">
        <v>3</v>
      </c>
      <c r="J47" s="14">
        <v>48</v>
      </c>
      <c r="K47" s="8">
        <v>64.319999999999993</v>
      </c>
      <c r="L47" s="8">
        <v>3.8235294117647056</v>
      </c>
      <c r="M47" s="8">
        <v>32719</v>
      </c>
      <c r="N47" s="8">
        <v>0.72841468260032394</v>
      </c>
      <c r="O47" s="8">
        <v>804</v>
      </c>
      <c r="P47" s="8">
        <v>1875.2</v>
      </c>
    </row>
    <row r="48" spans="1:16">
      <c r="A48" s="14">
        <v>48</v>
      </c>
      <c r="B48" s="8">
        <v>64.319999999999993</v>
      </c>
      <c r="C48" s="8">
        <v>3.8235294117647056</v>
      </c>
      <c r="D48" s="8">
        <v>32719</v>
      </c>
      <c r="E48" s="8">
        <v>0.72841468260032394</v>
      </c>
      <c r="F48" s="8">
        <v>804</v>
      </c>
      <c r="G48" s="8">
        <v>1875.2</v>
      </c>
      <c r="H48" s="8">
        <v>2</v>
      </c>
      <c r="J48" s="14">
        <v>50</v>
      </c>
      <c r="K48" s="8">
        <v>264.47200000000004</v>
      </c>
      <c r="L48" s="8">
        <v>2.6510903426791272</v>
      </c>
      <c r="M48" s="8">
        <v>15399</v>
      </c>
      <c r="N48" s="8">
        <v>0.36450418858367428</v>
      </c>
      <c r="O48" s="8">
        <v>254.3</v>
      </c>
      <c r="P48" s="8">
        <v>1317.2</v>
      </c>
    </row>
    <row r="49" spans="1:16">
      <c r="A49" s="14">
        <v>50</v>
      </c>
      <c r="B49" s="8">
        <v>264.47200000000004</v>
      </c>
      <c r="C49" s="8">
        <v>2.6510903426791272</v>
      </c>
      <c r="D49" s="8">
        <v>15399</v>
      </c>
      <c r="E49" s="8">
        <v>0.36450418858367428</v>
      </c>
      <c r="F49" s="8">
        <v>254.3</v>
      </c>
      <c r="G49" s="8">
        <v>1317.2</v>
      </c>
      <c r="H49" s="8">
        <v>1</v>
      </c>
      <c r="J49" s="14">
        <v>51</v>
      </c>
      <c r="K49" s="8">
        <v>77.453999999999994</v>
      </c>
      <c r="L49" s="8">
        <v>3.8153310104529612</v>
      </c>
      <c r="M49" s="8">
        <v>10048</v>
      </c>
      <c r="N49" s="8">
        <v>0.41082802547770703</v>
      </c>
      <c r="O49" s="8">
        <v>860.6</v>
      </c>
      <c r="P49" s="8">
        <v>1150</v>
      </c>
    </row>
    <row r="50" spans="1:16">
      <c r="A50" s="14">
        <v>51</v>
      </c>
      <c r="B50" s="8">
        <v>77.453999999999994</v>
      </c>
      <c r="C50" s="8">
        <v>3.8153310104529612</v>
      </c>
      <c r="D50" s="8">
        <v>10048</v>
      </c>
      <c r="E50" s="8">
        <v>0.41082802547770703</v>
      </c>
      <c r="F50" s="8">
        <v>860.6</v>
      </c>
      <c r="G50" s="8">
        <v>1150</v>
      </c>
      <c r="H50" s="8">
        <v>3</v>
      </c>
      <c r="J50" s="14">
        <v>52</v>
      </c>
      <c r="K50" s="8">
        <v>288.14400000000001</v>
      </c>
      <c r="L50" s="8">
        <v>2.7143652561247213</v>
      </c>
      <c r="M50" s="8">
        <v>17544</v>
      </c>
      <c r="N50" s="8">
        <v>0.49390104879160968</v>
      </c>
      <c r="O50" s="8">
        <v>200.1</v>
      </c>
      <c r="P50" s="8">
        <v>1207</v>
      </c>
    </row>
    <row r="51" spans="1:16">
      <c r="A51" s="14">
        <v>52</v>
      </c>
      <c r="B51" s="8">
        <v>288.14400000000001</v>
      </c>
      <c r="C51" s="8">
        <v>2.7143652561247213</v>
      </c>
      <c r="D51" s="8">
        <v>17544</v>
      </c>
      <c r="E51" s="8">
        <v>0.49390104879160968</v>
      </c>
      <c r="F51" s="8">
        <v>200.1</v>
      </c>
      <c r="G51" s="8">
        <v>1207</v>
      </c>
      <c r="H51" s="8">
        <v>1</v>
      </c>
      <c r="J51" s="14">
        <v>54</v>
      </c>
      <c r="K51" s="8">
        <v>416.9</v>
      </c>
      <c r="L51" s="8">
        <v>3.3574007220216608</v>
      </c>
      <c r="M51" s="8">
        <v>18448</v>
      </c>
      <c r="N51" s="8">
        <v>0.46471162185602777</v>
      </c>
      <c r="O51" s="8">
        <v>379</v>
      </c>
      <c r="P51" s="8">
        <v>1094</v>
      </c>
    </row>
    <row r="52" spans="1:16">
      <c r="A52" s="14">
        <v>54</v>
      </c>
      <c r="B52" s="8">
        <v>416.9</v>
      </c>
      <c r="C52" s="8">
        <v>3.3574007220216608</v>
      </c>
      <c r="D52" s="8">
        <v>18448</v>
      </c>
      <c r="E52" s="8">
        <v>0.46471162185602777</v>
      </c>
      <c r="F52" s="8">
        <v>379</v>
      </c>
      <c r="G52" s="8">
        <v>1094</v>
      </c>
      <c r="H52" s="8">
        <v>1</v>
      </c>
      <c r="J52" s="14">
        <v>56</v>
      </c>
      <c r="K52" s="8">
        <v>221</v>
      </c>
      <c r="L52" s="8">
        <v>3.792134831460674</v>
      </c>
      <c r="M52" s="8">
        <v>25758</v>
      </c>
      <c r="N52" s="8">
        <v>0.41373553847348399</v>
      </c>
      <c r="O52" s="8">
        <v>442</v>
      </c>
      <c r="P52" s="8">
        <v>385</v>
      </c>
    </row>
    <row r="53" spans="1:16">
      <c r="A53" s="14">
        <v>56</v>
      </c>
      <c r="B53" s="8">
        <v>221</v>
      </c>
      <c r="C53" s="8">
        <v>3.792134831460674</v>
      </c>
      <c r="D53" s="8">
        <v>25758</v>
      </c>
      <c r="E53" s="8">
        <v>0.41373553847348399</v>
      </c>
      <c r="F53" s="8">
        <v>442</v>
      </c>
      <c r="G53" s="8">
        <v>385</v>
      </c>
      <c r="H53" s="8">
        <v>3</v>
      </c>
      <c r="J53" s="14">
        <v>57</v>
      </c>
      <c r="K53" s="8">
        <v>931.52</v>
      </c>
      <c r="L53" s="8">
        <v>1.6434108527131785</v>
      </c>
      <c r="M53" s="8">
        <v>76138</v>
      </c>
      <c r="N53" s="8">
        <v>0.43619480417137302</v>
      </c>
      <c r="O53" s="8">
        <v>2911</v>
      </c>
      <c r="P53" s="8">
        <v>4067</v>
      </c>
    </row>
    <row r="54" spans="1:16">
      <c r="A54" s="14">
        <v>57</v>
      </c>
      <c r="B54" s="8">
        <v>931.52</v>
      </c>
      <c r="C54" s="8">
        <v>1.6434108527131785</v>
      </c>
      <c r="D54" s="8">
        <v>76138</v>
      </c>
      <c r="E54" s="8">
        <v>0.43619480417137302</v>
      </c>
      <c r="F54" s="8">
        <v>2911</v>
      </c>
      <c r="G54" s="8">
        <v>4067</v>
      </c>
      <c r="H54" s="8">
        <v>3</v>
      </c>
      <c r="J54" s="14">
        <v>58</v>
      </c>
      <c r="K54" s="8">
        <v>712.37099999999998</v>
      </c>
      <c r="L54" s="8">
        <v>3.422698838248436</v>
      </c>
      <c r="M54" s="8">
        <v>38907</v>
      </c>
      <c r="N54" s="8">
        <v>0.32582825712596702</v>
      </c>
      <c r="O54" s="8">
        <v>2158.6999999999998</v>
      </c>
      <c r="P54" s="8">
        <v>5001</v>
      </c>
    </row>
    <row r="55" spans="1:16">
      <c r="A55" s="14">
        <v>58</v>
      </c>
      <c r="B55" s="8">
        <v>712.37099999999998</v>
      </c>
      <c r="C55" s="8">
        <v>3.422698838248436</v>
      </c>
      <c r="D55" s="8">
        <v>38907</v>
      </c>
      <c r="E55" s="8">
        <v>0.32582825712596702</v>
      </c>
      <c r="F55" s="8">
        <v>2158.6999999999998</v>
      </c>
      <c r="G55" s="8">
        <v>5001</v>
      </c>
      <c r="H55" s="8">
        <v>3</v>
      </c>
      <c r="J55" s="14">
        <v>59</v>
      </c>
      <c r="K55" s="8">
        <v>637.5</v>
      </c>
      <c r="L55" s="8">
        <v>2.6321752265861029</v>
      </c>
      <c r="M55" s="8">
        <v>31062</v>
      </c>
      <c r="N55" s="8">
        <v>0.41233661708840386</v>
      </c>
      <c r="O55" s="8">
        <v>850</v>
      </c>
      <c r="P55" s="8">
        <v>1281</v>
      </c>
    </row>
    <row r="56" spans="1:16">
      <c r="A56" s="14">
        <v>59</v>
      </c>
      <c r="B56" s="8">
        <v>637.5</v>
      </c>
      <c r="C56" s="8">
        <v>2.6321752265861029</v>
      </c>
      <c r="D56" s="8">
        <v>31062</v>
      </c>
      <c r="E56" s="8">
        <v>0.41233661708840386</v>
      </c>
      <c r="F56" s="8">
        <v>850</v>
      </c>
      <c r="G56" s="8">
        <v>1281</v>
      </c>
      <c r="H56" s="8">
        <v>3</v>
      </c>
      <c r="J56" s="14">
        <v>60</v>
      </c>
      <c r="K56" s="8">
        <v>292.2</v>
      </c>
      <c r="L56" s="8">
        <v>3.2490421455938701</v>
      </c>
      <c r="M56" s="8">
        <v>11352</v>
      </c>
      <c r="N56" s="8">
        <v>0.2441860465116279</v>
      </c>
      <c r="O56" s="8">
        <v>292.2</v>
      </c>
      <c r="P56" s="8">
        <v>1339.6</v>
      </c>
    </row>
    <row r="57" spans="1:16">
      <c r="A57" s="14">
        <v>60</v>
      </c>
      <c r="B57" s="8">
        <v>292.2</v>
      </c>
      <c r="C57" s="8">
        <v>3.2490421455938701</v>
      </c>
      <c r="D57" s="8">
        <v>11352</v>
      </c>
      <c r="E57" s="8">
        <v>0.2441860465116279</v>
      </c>
      <c r="F57" s="8">
        <v>292.2</v>
      </c>
      <c r="G57" s="8">
        <v>1339.6</v>
      </c>
      <c r="H57" s="8">
        <v>2</v>
      </c>
      <c r="J57" s="14">
        <v>61</v>
      </c>
      <c r="K57" s="8">
        <v>156.99200000000002</v>
      </c>
      <c r="L57" s="8">
        <v>2.2075295581829497</v>
      </c>
      <c r="M57" s="8">
        <v>11415</v>
      </c>
      <c r="N57" s="8">
        <v>0.36311870346035918</v>
      </c>
      <c r="O57" s="8">
        <v>178.4</v>
      </c>
      <c r="P57" s="8">
        <v>829.8</v>
      </c>
    </row>
    <row r="58" spans="1:16">
      <c r="A58" s="14">
        <v>61</v>
      </c>
      <c r="B58" s="8">
        <v>156.99200000000002</v>
      </c>
      <c r="C58" s="8">
        <v>2.2075295581829497</v>
      </c>
      <c r="D58" s="8">
        <v>11415</v>
      </c>
      <c r="E58" s="8">
        <v>0.36311870346035918</v>
      </c>
      <c r="F58" s="8">
        <v>178.4</v>
      </c>
      <c r="G58" s="8">
        <v>829.8</v>
      </c>
      <c r="H58" s="8">
        <v>3</v>
      </c>
      <c r="J58" s="14">
        <v>62</v>
      </c>
      <c r="K58" s="8">
        <v>1151.92</v>
      </c>
      <c r="L58" s="8">
        <v>5.0414823008849563</v>
      </c>
      <c r="M58" s="8">
        <v>109183</v>
      </c>
      <c r="N58" s="8">
        <v>0.50031598325746685</v>
      </c>
      <c r="O58" s="8">
        <v>1645.6</v>
      </c>
      <c r="P58" s="8">
        <v>8643</v>
      </c>
    </row>
    <row r="59" spans="1:16">
      <c r="A59" s="14">
        <v>62</v>
      </c>
      <c r="B59" s="8">
        <v>1151.92</v>
      </c>
      <c r="C59" s="8">
        <v>5.0414823008849563</v>
      </c>
      <c r="D59" s="8">
        <v>109183</v>
      </c>
      <c r="E59" s="8">
        <v>0.50031598325746685</v>
      </c>
      <c r="F59" s="8">
        <v>1645.6</v>
      </c>
      <c r="G59" s="8">
        <v>8643</v>
      </c>
      <c r="H59" s="8">
        <v>3</v>
      </c>
      <c r="J59" s="14">
        <v>63</v>
      </c>
      <c r="K59" s="8">
        <v>487.5</v>
      </c>
      <c r="L59" s="8">
        <v>2.4246898995865327</v>
      </c>
      <c r="M59" s="8">
        <v>34217</v>
      </c>
      <c r="N59" s="8">
        <v>0.55539644036589997</v>
      </c>
      <c r="O59" s="8">
        <v>487.5</v>
      </c>
      <c r="P59" s="8">
        <v>634</v>
      </c>
    </row>
    <row r="60" spans="1:16">
      <c r="A60" s="14">
        <v>63</v>
      </c>
      <c r="B60" s="8">
        <v>487.5</v>
      </c>
      <c r="C60" s="8">
        <v>2.4246898995865327</v>
      </c>
      <c r="D60" s="8">
        <v>34217</v>
      </c>
      <c r="E60" s="8">
        <v>0.55539644036589997</v>
      </c>
      <c r="F60" s="8">
        <v>487.5</v>
      </c>
      <c r="G60" s="8">
        <v>634</v>
      </c>
      <c r="H60" s="8">
        <v>3</v>
      </c>
      <c r="J60" s="14">
        <v>64</v>
      </c>
      <c r="K60" s="8">
        <v>1000.48</v>
      </c>
      <c r="L60" s="8">
        <v>4.3922204213938416</v>
      </c>
      <c r="M60" s="8">
        <v>48143</v>
      </c>
      <c r="N60" s="8">
        <v>0.18214486010427269</v>
      </c>
      <c r="O60" s="8">
        <v>6253</v>
      </c>
      <c r="P60" s="8">
        <v>7516</v>
      </c>
    </row>
    <row r="61" spans="1:16">
      <c r="A61" s="14">
        <v>64</v>
      </c>
      <c r="B61" s="8">
        <v>1000.48</v>
      </c>
      <c r="C61" s="8">
        <v>4.3922204213938416</v>
      </c>
      <c r="D61" s="8">
        <v>48143</v>
      </c>
      <c r="E61" s="8">
        <v>0.18214486010427269</v>
      </c>
      <c r="F61" s="8">
        <v>6253</v>
      </c>
      <c r="G61" s="8">
        <v>7516</v>
      </c>
      <c r="H61" s="8">
        <v>3</v>
      </c>
      <c r="J61" s="14">
        <v>65</v>
      </c>
      <c r="K61" s="8">
        <v>3268.1</v>
      </c>
      <c r="L61" s="8">
        <v>5.30345471521942</v>
      </c>
      <c r="M61" s="8">
        <v>53317</v>
      </c>
      <c r="N61" s="8">
        <v>0.30931972916705741</v>
      </c>
      <c r="O61" s="8">
        <v>2971</v>
      </c>
      <c r="P61" s="8">
        <v>9298</v>
      </c>
    </row>
    <row r="62" spans="1:16">
      <c r="A62" s="14">
        <v>65</v>
      </c>
      <c r="B62" s="8">
        <v>3268.1</v>
      </c>
      <c r="C62" s="8">
        <v>5.30345471521942</v>
      </c>
      <c r="D62" s="8">
        <v>53317</v>
      </c>
      <c r="E62" s="8">
        <v>0.30931972916705741</v>
      </c>
      <c r="F62" s="8">
        <v>2971</v>
      </c>
      <c r="G62" s="8">
        <v>9298</v>
      </c>
      <c r="H62" s="8">
        <v>1</v>
      </c>
      <c r="J62" s="14">
        <v>66</v>
      </c>
      <c r="K62" s="8">
        <v>172.08</v>
      </c>
      <c r="L62" s="8">
        <v>2.0859346309217774</v>
      </c>
      <c r="M62" s="8">
        <v>15091</v>
      </c>
      <c r="N62" s="8">
        <v>0.54489430786561521</v>
      </c>
      <c r="O62" s="8">
        <v>191.2</v>
      </c>
      <c r="P62" s="8">
        <v>817.5</v>
      </c>
    </row>
    <row r="63" spans="1:16">
      <c r="A63" s="14">
        <v>66</v>
      </c>
      <c r="B63" s="8">
        <v>172.08</v>
      </c>
      <c r="C63" s="8">
        <v>2.0859346309217774</v>
      </c>
      <c r="D63" s="8">
        <v>15091</v>
      </c>
      <c r="E63" s="8">
        <v>0.54489430786561521</v>
      </c>
      <c r="F63" s="8">
        <v>191.2</v>
      </c>
      <c r="G63" s="8">
        <v>817.5</v>
      </c>
      <c r="H63" s="8">
        <v>2</v>
      </c>
      <c r="J63" s="14">
        <v>67</v>
      </c>
      <c r="K63" s="8">
        <v>417.13</v>
      </c>
      <c r="L63" s="8">
        <v>7.5228519195612433</v>
      </c>
      <c r="M63" s="8">
        <v>10790</v>
      </c>
      <c r="N63" s="8">
        <v>0.62455977757182579</v>
      </c>
      <c r="O63" s="8">
        <v>413</v>
      </c>
      <c r="P63" s="8">
        <v>890.6</v>
      </c>
    </row>
    <row r="64" spans="1:16">
      <c r="A64" s="14">
        <v>67</v>
      </c>
      <c r="B64" s="8">
        <v>417.13</v>
      </c>
      <c r="C64" s="8">
        <v>7.5228519195612433</v>
      </c>
      <c r="D64" s="8">
        <v>10790</v>
      </c>
      <c r="E64" s="8">
        <v>0.62455977757182579</v>
      </c>
      <c r="F64" s="8">
        <v>413</v>
      </c>
      <c r="G64" s="8">
        <v>890.6</v>
      </c>
      <c r="H64" s="8">
        <v>1</v>
      </c>
      <c r="J64" s="14">
        <v>68</v>
      </c>
      <c r="K64" s="8">
        <v>273.42</v>
      </c>
      <c r="L64" s="8">
        <v>1.572407883461868</v>
      </c>
      <c r="M64" s="8">
        <v>14518</v>
      </c>
      <c r="N64" s="8">
        <v>0.39544014327042293</v>
      </c>
      <c r="O64" s="8">
        <v>151.9</v>
      </c>
      <c r="P64" s="8">
        <v>404</v>
      </c>
    </row>
    <row r="65" spans="1:16">
      <c r="A65" s="14">
        <v>68</v>
      </c>
      <c r="B65" s="8">
        <v>273.42</v>
      </c>
      <c r="C65" s="8">
        <v>1.572407883461868</v>
      </c>
      <c r="D65" s="8">
        <v>14518</v>
      </c>
      <c r="E65" s="8">
        <v>0.39544014327042293</v>
      </c>
      <c r="F65" s="8">
        <v>151.9</v>
      </c>
      <c r="G65" s="8">
        <v>404</v>
      </c>
      <c r="H65" s="8">
        <v>2</v>
      </c>
      <c r="J65" s="14">
        <v>69</v>
      </c>
      <c r="K65" s="8">
        <v>287.83200000000005</v>
      </c>
      <c r="L65" s="8">
        <v>1.5565648224607764</v>
      </c>
      <c r="M65" s="8">
        <v>13364</v>
      </c>
      <c r="N65" s="8">
        <v>0.50142173002095181</v>
      </c>
      <c r="O65" s="8">
        <v>160.80000000000001</v>
      </c>
      <c r="P65" s="8">
        <v>614.70000000000005</v>
      </c>
    </row>
    <row r="66" spans="1:16">
      <c r="A66" s="14">
        <v>69</v>
      </c>
      <c r="B66" s="8">
        <v>287.83200000000005</v>
      </c>
      <c r="C66" s="8">
        <v>1.5565648224607764</v>
      </c>
      <c r="D66" s="8">
        <v>13364</v>
      </c>
      <c r="E66" s="8">
        <v>0.50142173002095181</v>
      </c>
      <c r="F66" s="8">
        <v>160.80000000000001</v>
      </c>
      <c r="G66" s="8">
        <v>614.70000000000005</v>
      </c>
      <c r="H66" s="8">
        <v>1</v>
      </c>
      <c r="J66" s="14">
        <v>70</v>
      </c>
      <c r="K66" s="8">
        <v>772.64</v>
      </c>
      <c r="L66" s="8">
        <v>4.5593590677348868</v>
      </c>
      <c r="M66" s="8">
        <v>17018</v>
      </c>
      <c r="N66" s="8">
        <v>0.44411799271359736</v>
      </c>
      <c r="O66" s="8">
        <v>482.9</v>
      </c>
      <c r="P66" s="8">
        <v>1800.2</v>
      </c>
    </row>
    <row r="67" spans="1:16">
      <c r="A67" s="14">
        <v>70</v>
      </c>
      <c r="B67" s="8">
        <v>772.64</v>
      </c>
      <c r="C67" s="8">
        <v>4.5593590677348868</v>
      </c>
      <c r="D67" s="8">
        <v>17018</v>
      </c>
      <c r="E67" s="8">
        <v>0.44411799271359736</v>
      </c>
      <c r="F67" s="8">
        <v>482.9</v>
      </c>
      <c r="G67" s="8">
        <v>1800.2</v>
      </c>
      <c r="H67" s="8">
        <v>1</v>
      </c>
      <c r="J67" s="14">
        <v>71</v>
      </c>
      <c r="K67" s="8">
        <v>277.875</v>
      </c>
      <c r="L67" s="8">
        <v>2.8158689090125053</v>
      </c>
      <c r="M67" s="8">
        <v>10117</v>
      </c>
      <c r="N67" s="8">
        <v>0.34288820796678859</v>
      </c>
      <c r="O67" s="8">
        <v>123.5</v>
      </c>
      <c r="P67" s="8">
        <v>475.8</v>
      </c>
    </row>
    <row r="68" spans="1:16">
      <c r="A68" s="14">
        <v>71</v>
      </c>
      <c r="B68" s="8">
        <v>277.875</v>
      </c>
      <c r="C68" s="8">
        <v>2.8158689090125053</v>
      </c>
      <c r="D68" s="8">
        <v>10117</v>
      </c>
      <c r="E68" s="8">
        <v>0.34288820796678859</v>
      </c>
      <c r="F68" s="8">
        <v>123.5</v>
      </c>
      <c r="G68" s="8">
        <v>475.8</v>
      </c>
      <c r="H68" s="8">
        <v>1</v>
      </c>
      <c r="J68" s="14">
        <v>72</v>
      </c>
      <c r="K68" s="8">
        <v>581.66999999999996</v>
      </c>
      <c r="L68" s="8">
        <v>2.3689956331877733</v>
      </c>
      <c r="M68" s="8">
        <v>10553</v>
      </c>
      <c r="N68" s="8">
        <v>0.57178053634037718</v>
      </c>
      <c r="O68" s="8">
        <v>207</v>
      </c>
      <c r="P68" s="8">
        <v>831.6</v>
      </c>
    </row>
    <row r="69" spans="1:16">
      <c r="A69" s="14">
        <v>72</v>
      </c>
      <c r="B69" s="8">
        <v>581.66999999999996</v>
      </c>
      <c r="C69" s="8">
        <v>2.3689956331877733</v>
      </c>
      <c r="D69" s="8">
        <v>10553</v>
      </c>
      <c r="E69" s="8">
        <v>0.57178053634037718</v>
      </c>
      <c r="F69" s="8">
        <v>207</v>
      </c>
      <c r="G69" s="8">
        <v>831.6</v>
      </c>
      <c r="H69" s="8">
        <v>1</v>
      </c>
      <c r="J69" s="14">
        <v>73</v>
      </c>
      <c r="K69" s="8">
        <v>1607.298</v>
      </c>
      <c r="L69" s="8">
        <v>6.590673575129534</v>
      </c>
      <c r="M69" s="8">
        <v>24867</v>
      </c>
      <c r="N69" s="8">
        <v>0.48602565649254031</v>
      </c>
      <c r="O69" s="8">
        <v>1131.9000000000001</v>
      </c>
      <c r="P69" s="8">
        <v>3070.8</v>
      </c>
    </row>
    <row r="70" spans="1:16">
      <c r="A70" s="14">
        <v>73</v>
      </c>
      <c r="B70" s="8">
        <v>1607.298</v>
      </c>
      <c r="C70" s="8">
        <v>6.590673575129534</v>
      </c>
      <c r="D70" s="8">
        <v>24867</v>
      </c>
      <c r="E70" s="8">
        <v>0.48602565649254031</v>
      </c>
      <c r="F70" s="8">
        <v>1131.9000000000001</v>
      </c>
      <c r="G70" s="8">
        <v>3070.8</v>
      </c>
      <c r="H70" s="8">
        <v>1</v>
      </c>
      <c r="J70" s="14">
        <v>74</v>
      </c>
      <c r="K70" s="8">
        <v>398.58</v>
      </c>
      <c r="L70" s="8">
        <v>3.2719900187149094</v>
      </c>
      <c r="M70" s="8">
        <v>25554</v>
      </c>
      <c r="N70" s="8">
        <v>0.53494560538467595</v>
      </c>
      <c r="O70" s="8">
        <v>438</v>
      </c>
      <c r="P70" s="8">
        <v>1266</v>
      </c>
    </row>
    <row r="71" spans="1:16">
      <c r="A71" s="14">
        <v>74</v>
      </c>
      <c r="B71" s="8">
        <v>398.58</v>
      </c>
      <c r="C71" s="8">
        <v>3.2719900187149094</v>
      </c>
      <c r="D71" s="8">
        <v>25554</v>
      </c>
      <c r="E71" s="8">
        <v>0.53494560538467595</v>
      </c>
      <c r="F71" s="8">
        <v>438</v>
      </c>
      <c r="G71" s="8">
        <v>1266</v>
      </c>
      <c r="H71" s="8">
        <v>1</v>
      </c>
      <c r="J71" s="14">
        <v>75</v>
      </c>
      <c r="K71" s="8">
        <v>116.16</v>
      </c>
      <c r="L71" s="8">
        <v>3.5704697986577183</v>
      </c>
      <c r="M71" s="8">
        <v>21209</v>
      </c>
      <c r="N71" s="8">
        <v>0.41392804941298506</v>
      </c>
      <c r="O71" s="8">
        <v>774.4</v>
      </c>
      <c r="P71" s="8">
        <v>2176</v>
      </c>
    </row>
    <row r="72" spans="1:16">
      <c r="A72" s="14">
        <v>75</v>
      </c>
      <c r="B72" s="8">
        <v>116.16</v>
      </c>
      <c r="C72" s="8">
        <v>3.5704697986577183</v>
      </c>
      <c r="D72" s="8">
        <v>21209</v>
      </c>
      <c r="E72" s="8">
        <v>0.41392804941298506</v>
      </c>
      <c r="F72" s="8">
        <v>774.4</v>
      </c>
      <c r="G72" s="8">
        <v>2176</v>
      </c>
      <c r="H72" s="8">
        <v>3</v>
      </c>
      <c r="J72" s="14">
        <v>76</v>
      </c>
      <c r="K72" s="8">
        <v>219.33</v>
      </c>
      <c r="L72" s="8">
        <v>2.0145852324521423</v>
      </c>
      <c r="M72" s="8">
        <v>15928</v>
      </c>
      <c r="N72" s="8">
        <v>0.61840783525866394</v>
      </c>
      <c r="O72" s="8">
        <v>243.7</v>
      </c>
      <c r="P72" s="8">
        <v>118</v>
      </c>
    </row>
    <row r="73" spans="1:16">
      <c r="A73" s="14">
        <v>76</v>
      </c>
      <c r="B73" s="8">
        <v>219.33</v>
      </c>
      <c r="C73" s="8">
        <v>2.0145852324521423</v>
      </c>
      <c r="D73" s="8">
        <v>15928</v>
      </c>
      <c r="E73" s="8">
        <v>0.61840783525866394</v>
      </c>
      <c r="F73" s="8">
        <v>243.7</v>
      </c>
      <c r="G73" s="8">
        <v>118</v>
      </c>
      <c r="H73" s="8">
        <v>3</v>
      </c>
      <c r="J73" s="14">
        <v>77</v>
      </c>
      <c r="K73" s="8">
        <v>357.101</v>
      </c>
      <c r="L73" s="8">
        <v>1.5576923076923079</v>
      </c>
      <c r="M73" s="8">
        <v>23423</v>
      </c>
      <c r="N73" s="8">
        <v>0.39747256969645223</v>
      </c>
      <c r="O73" s="8">
        <v>346.7</v>
      </c>
      <c r="P73" s="8">
        <v>1314</v>
      </c>
    </row>
    <row r="74" spans="1:16">
      <c r="A74" s="14">
        <v>77</v>
      </c>
      <c r="B74" s="8">
        <v>357.101</v>
      </c>
      <c r="C74" s="8">
        <v>1.5576923076923079</v>
      </c>
      <c r="D74" s="8">
        <v>23423</v>
      </c>
      <c r="E74" s="8">
        <v>0.39747256969645223</v>
      </c>
      <c r="F74" s="8">
        <v>346.7</v>
      </c>
      <c r="G74" s="8">
        <v>1314</v>
      </c>
      <c r="H74" s="8">
        <v>1</v>
      </c>
      <c r="J74" s="14">
        <v>78</v>
      </c>
      <c r="K74" s="8">
        <v>303.75600000000003</v>
      </c>
      <c r="L74" s="8">
        <v>2.5906095551894563</v>
      </c>
      <c r="M74" s="8">
        <v>12541</v>
      </c>
      <c r="N74" s="8">
        <v>0.50506339207399731</v>
      </c>
      <c r="O74" s="8">
        <v>446.7</v>
      </c>
      <c r="P74" s="8">
        <v>1072</v>
      </c>
    </row>
    <row r="75" spans="1:16">
      <c r="A75" s="14">
        <v>78</v>
      </c>
      <c r="B75" s="8">
        <v>303.75600000000003</v>
      </c>
      <c r="C75" s="8">
        <v>2.5906095551894563</v>
      </c>
      <c r="D75" s="8">
        <v>12541</v>
      </c>
      <c r="E75" s="8">
        <v>0.50506339207399731</v>
      </c>
      <c r="F75" s="8">
        <v>446.7</v>
      </c>
      <c r="G75" s="8">
        <v>1072</v>
      </c>
      <c r="H75" s="8">
        <v>2</v>
      </c>
      <c r="J75" s="14">
        <v>79</v>
      </c>
      <c r="K75" s="8">
        <v>284.30700000000002</v>
      </c>
      <c r="L75" s="8">
        <v>1.9482645710543549</v>
      </c>
      <c r="M75" s="8">
        <v>15163</v>
      </c>
      <c r="N75" s="8">
        <v>0.60218954032843108</v>
      </c>
      <c r="O75" s="8">
        <v>293.10000000000002</v>
      </c>
      <c r="P75" s="8">
        <v>586</v>
      </c>
    </row>
    <row r="76" spans="1:16">
      <c r="A76" s="14">
        <v>79</v>
      </c>
      <c r="B76" s="8">
        <v>284.30700000000002</v>
      </c>
      <c r="C76" s="8">
        <v>1.9482645710543549</v>
      </c>
      <c r="D76" s="8">
        <v>15163</v>
      </c>
      <c r="E76" s="8">
        <v>0.60218954032843108</v>
      </c>
      <c r="F76" s="8">
        <v>293.10000000000002</v>
      </c>
      <c r="G76" s="8">
        <v>586</v>
      </c>
      <c r="H76" s="8">
        <v>3</v>
      </c>
      <c r="J76" s="14">
        <v>80</v>
      </c>
      <c r="K76" s="8">
        <v>698.44500000000005</v>
      </c>
      <c r="L76" s="8">
        <v>2.5715563506261181</v>
      </c>
      <c r="M76" s="8">
        <v>27838</v>
      </c>
      <c r="N76" s="8">
        <v>0.4266829513614484</v>
      </c>
      <c r="O76" s="8">
        <v>1269.9000000000001</v>
      </c>
      <c r="P76" s="8">
        <v>2458.6</v>
      </c>
    </row>
    <row r="77" spans="1:16">
      <c r="A77" s="14">
        <v>80</v>
      </c>
      <c r="B77" s="8">
        <v>698.44500000000005</v>
      </c>
      <c r="C77" s="8">
        <v>2.5715563506261181</v>
      </c>
      <c r="D77" s="8">
        <v>27838</v>
      </c>
      <c r="E77" s="8">
        <v>0.4266829513614484</v>
      </c>
      <c r="F77" s="8">
        <v>1269.9000000000001</v>
      </c>
      <c r="G77" s="8">
        <v>2458.6</v>
      </c>
      <c r="H77" s="8">
        <v>2</v>
      </c>
      <c r="J77" s="14">
        <v>81</v>
      </c>
      <c r="K77" s="8">
        <v>70.44</v>
      </c>
      <c r="L77" s="8">
        <v>1.62771285475793</v>
      </c>
      <c r="M77" s="8">
        <v>18775</v>
      </c>
      <c r="N77" s="8">
        <v>0.69214380825565913</v>
      </c>
      <c r="O77" s="8">
        <v>293.5</v>
      </c>
      <c r="P77" s="8">
        <v>653.29999999999995</v>
      </c>
    </row>
    <row r="78" spans="1:16">
      <c r="A78" s="14">
        <v>81</v>
      </c>
      <c r="B78" s="8">
        <v>70.44</v>
      </c>
      <c r="C78" s="8">
        <v>1.62771285475793</v>
      </c>
      <c r="D78" s="8">
        <v>18775</v>
      </c>
      <c r="E78" s="8">
        <v>0.69214380825565913</v>
      </c>
      <c r="F78" s="8">
        <v>293.5</v>
      </c>
      <c r="G78" s="8">
        <v>653.29999999999995</v>
      </c>
      <c r="H78" s="8">
        <v>1</v>
      </c>
      <c r="J78" s="14">
        <v>82</v>
      </c>
      <c r="K78" s="8">
        <v>374.94499999999999</v>
      </c>
      <c r="L78" s="8">
        <v>6.5046604527296941</v>
      </c>
      <c r="M78" s="8">
        <v>16617</v>
      </c>
      <c r="N78" s="8">
        <v>0.32213997713185294</v>
      </c>
      <c r="O78" s="8">
        <v>1209.5</v>
      </c>
      <c r="P78" s="8">
        <v>2270.5</v>
      </c>
    </row>
    <row r="79" spans="1:16">
      <c r="A79" s="14">
        <v>82</v>
      </c>
      <c r="B79" s="8">
        <v>374.94499999999999</v>
      </c>
      <c r="C79" s="8">
        <v>6.5046604527296941</v>
      </c>
      <c r="D79" s="8">
        <v>16617</v>
      </c>
      <c r="E79" s="8">
        <v>0.32213997713185294</v>
      </c>
      <c r="F79" s="8">
        <v>1209.5</v>
      </c>
      <c r="G79" s="8">
        <v>2270.5</v>
      </c>
      <c r="H79" s="8">
        <v>1</v>
      </c>
      <c r="J79" s="14">
        <v>83</v>
      </c>
      <c r="K79" s="8">
        <v>3290.8139999999999</v>
      </c>
      <c r="L79" s="8">
        <v>4.7828863346104731</v>
      </c>
      <c r="M79" s="8">
        <v>42573</v>
      </c>
      <c r="N79" s="8">
        <v>0.38606628614380006</v>
      </c>
      <c r="O79" s="8">
        <v>2208.6</v>
      </c>
      <c r="P79" s="8">
        <v>5813.4</v>
      </c>
    </row>
    <row r="80" spans="1:16">
      <c r="A80" s="14">
        <v>83</v>
      </c>
      <c r="B80" s="8">
        <v>3290.8139999999999</v>
      </c>
      <c r="C80" s="8">
        <v>4.7828863346104731</v>
      </c>
      <c r="D80" s="8">
        <v>42573</v>
      </c>
      <c r="E80" s="8">
        <v>0.38606628614380006</v>
      </c>
      <c r="F80" s="8">
        <v>2208.6</v>
      </c>
      <c r="G80" s="8">
        <v>5813.4</v>
      </c>
      <c r="H80" s="8">
        <v>1</v>
      </c>
      <c r="J80" s="14">
        <v>85</v>
      </c>
      <c r="K80" s="8">
        <v>392.08</v>
      </c>
      <c r="L80" s="8">
        <v>3.1893382352941178</v>
      </c>
      <c r="M80" s="8">
        <v>30889</v>
      </c>
      <c r="N80" s="8">
        <v>0.49049823561785749</v>
      </c>
      <c r="O80" s="8">
        <v>2450.5</v>
      </c>
      <c r="P80" s="8">
        <v>1928</v>
      </c>
    </row>
    <row r="81" spans="1:16">
      <c r="A81" s="14">
        <v>85</v>
      </c>
      <c r="B81" s="8">
        <v>392.08</v>
      </c>
      <c r="C81" s="8">
        <v>3.1893382352941178</v>
      </c>
      <c r="D81" s="8">
        <v>30889</v>
      </c>
      <c r="E81" s="8">
        <v>0.49049823561785749</v>
      </c>
      <c r="F81" s="8">
        <v>2450.5</v>
      </c>
      <c r="G81" s="8">
        <v>1928</v>
      </c>
      <c r="H81" s="8">
        <v>3</v>
      </c>
      <c r="J81" s="14">
        <v>86</v>
      </c>
      <c r="K81" s="8">
        <v>133.74</v>
      </c>
      <c r="L81" s="8">
        <v>2.3834924199887708</v>
      </c>
      <c r="M81" s="8">
        <v>12771</v>
      </c>
      <c r="N81" s="8">
        <v>0.18886539816772374</v>
      </c>
      <c r="O81" s="8">
        <v>445.8</v>
      </c>
      <c r="P81" s="8">
        <v>513.5</v>
      </c>
    </row>
    <row r="82" spans="1:16">
      <c r="A82" s="14">
        <v>86</v>
      </c>
      <c r="B82" s="8">
        <v>133.74</v>
      </c>
      <c r="C82" s="8">
        <v>2.3834924199887708</v>
      </c>
      <c r="D82" s="8">
        <v>12771</v>
      </c>
      <c r="E82" s="8">
        <v>0.18886539816772374</v>
      </c>
      <c r="F82" s="8">
        <v>445.8</v>
      </c>
      <c r="G82" s="8">
        <v>513.5</v>
      </c>
      <c r="H82" s="8">
        <v>1</v>
      </c>
      <c r="J82" s="14">
        <v>88</v>
      </c>
      <c r="K82" s="8">
        <v>324.31599999999997</v>
      </c>
      <c r="L82" s="8">
        <v>1.1466288457342353</v>
      </c>
      <c r="M82" s="8">
        <v>33361</v>
      </c>
      <c r="N82" s="8">
        <v>0.33988789304876954</v>
      </c>
      <c r="O82" s="8">
        <v>364.4</v>
      </c>
      <c r="P82" s="8">
        <v>1093</v>
      </c>
    </row>
    <row r="83" spans="1:16">
      <c r="A83" s="14">
        <v>88</v>
      </c>
      <c r="B83" s="8">
        <v>324.31599999999997</v>
      </c>
      <c r="C83" s="8">
        <v>1.1466288457342353</v>
      </c>
      <c r="D83" s="8">
        <v>33361</v>
      </c>
      <c r="E83" s="8">
        <v>0.33988789304876954</v>
      </c>
      <c r="F83" s="8">
        <v>364.4</v>
      </c>
      <c r="G83" s="8">
        <v>1093</v>
      </c>
      <c r="H83" s="8">
        <v>1</v>
      </c>
      <c r="J83" s="14">
        <v>89</v>
      </c>
      <c r="K83" s="8">
        <v>432.40300000000002</v>
      </c>
      <c r="L83" s="8">
        <v>1.9311771342610002</v>
      </c>
      <c r="M83" s="8">
        <v>21391</v>
      </c>
      <c r="N83" s="8">
        <v>0.3163947454536955</v>
      </c>
      <c r="O83" s="8">
        <v>396.7</v>
      </c>
      <c r="P83" s="8">
        <v>2675</v>
      </c>
    </row>
    <row r="84" spans="1:16">
      <c r="A84" s="14">
        <v>89</v>
      </c>
      <c r="B84" s="8">
        <v>432.40300000000002</v>
      </c>
      <c r="C84" s="8">
        <v>1.9311771342610002</v>
      </c>
      <c r="D84" s="8">
        <v>21391</v>
      </c>
      <c r="E84" s="8">
        <v>0.3163947454536955</v>
      </c>
      <c r="F84" s="8">
        <v>396.7</v>
      </c>
      <c r="G84" s="8">
        <v>2675</v>
      </c>
      <c r="H84" s="8">
        <v>1</v>
      </c>
      <c r="J84" s="14">
        <v>90</v>
      </c>
      <c r="K84" s="8">
        <v>164.648</v>
      </c>
      <c r="L84" s="8">
        <v>3.5596330275229353</v>
      </c>
      <c r="M84" s="8">
        <v>16002</v>
      </c>
      <c r="N84" s="8">
        <v>0.69378827646544183</v>
      </c>
      <c r="O84" s="8">
        <v>187.1</v>
      </c>
      <c r="P84" s="8">
        <v>723.5</v>
      </c>
    </row>
    <row r="85" spans="1:16">
      <c r="A85" s="14">
        <v>90</v>
      </c>
      <c r="B85" s="8">
        <v>164.648</v>
      </c>
      <c r="C85" s="8">
        <v>3.5596330275229353</v>
      </c>
      <c r="D85" s="8">
        <v>16002</v>
      </c>
      <c r="E85" s="8">
        <v>0.69378827646544183</v>
      </c>
      <c r="F85" s="8">
        <v>187.1</v>
      </c>
      <c r="G85" s="8">
        <v>723.5</v>
      </c>
      <c r="H85" s="8">
        <v>3</v>
      </c>
      <c r="J85" s="14">
        <v>91</v>
      </c>
      <c r="K85" s="8">
        <v>477.67500000000001</v>
      </c>
      <c r="L85" s="8">
        <v>3.0240073868882731</v>
      </c>
      <c r="M85" s="8">
        <v>12228</v>
      </c>
      <c r="N85" s="8">
        <v>0.36514556754988553</v>
      </c>
      <c r="O85" s="8">
        <v>173.7</v>
      </c>
      <c r="P85" s="8">
        <v>924.3</v>
      </c>
    </row>
    <row r="86" spans="1:16">
      <c r="A86" s="14">
        <v>91</v>
      </c>
      <c r="B86" s="8">
        <v>477.67500000000001</v>
      </c>
      <c r="C86" s="8">
        <v>3.0240073868882731</v>
      </c>
      <c r="D86" s="8">
        <v>12228</v>
      </c>
      <c r="E86" s="8">
        <v>0.36514556754988553</v>
      </c>
      <c r="F86" s="8">
        <v>173.7</v>
      </c>
      <c r="G86" s="8">
        <v>924.3</v>
      </c>
      <c r="H86" s="8">
        <v>3</v>
      </c>
      <c r="J86" s="14">
        <v>93</v>
      </c>
      <c r="K86" s="8">
        <v>1427.15</v>
      </c>
      <c r="L86" s="8">
        <v>6.2889165628891659</v>
      </c>
      <c r="M86" s="8">
        <v>27987</v>
      </c>
      <c r="N86" s="8">
        <v>0.32690177582448993</v>
      </c>
      <c r="O86" s="8">
        <v>1679</v>
      </c>
      <c r="P86" s="8">
        <v>4004</v>
      </c>
    </row>
    <row r="87" spans="1:16">
      <c r="A87" s="14">
        <v>93</v>
      </c>
      <c r="B87" s="8">
        <v>1427.15</v>
      </c>
      <c r="C87" s="8">
        <v>6.2889165628891659</v>
      </c>
      <c r="D87" s="8">
        <v>27987</v>
      </c>
      <c r="E87" s="8">
        <v>0.32690177582448993</v>
      </c>
      <c r="F87" s="8">
        <v>1679</v>
      </c>
      <c r="G87" s="8">
        <v>4004</v>
      </c>
      <c r="H87" s="8">
        <v>1</v>
      </c>
      <c r="J87" s="14">
        <v>94</v>
      </c>
      <c r="K87" s="8">
        <v>5081.6400000000003</v>
      </c>
      <c r="L87" s="8">
        <v>3.3461538461538463</v>
      </c>
      <c r="M87" s="8">
        <v>123684</v>
      </c>
      <c r="N87" s="8">
        <v>0.27276769832799713</v>
      </c>
      <c r="O87" s="8">
        <v>7473</v>
      </c>
      <c r="P87" s="8">
        <v>16136</v>
      </c>
    </row>
    <row r="88" spans="1:16">
      <c r="A88" s="14">
        <v>94</v>
      </c>
      <c r="B88" s="8">
        <v>5081.6400000000003</v>
      </c>
      <c r="C88" s="8">
        <v>3.3461538461538463</v>
      </c>
      <c r="D88" s="8">
        <v>123684</v>
      </c>
      <c r="E88" s="8">
        <v>0.27276769832799713</v>
      </c>
      <c r="F88" s="8">
        <v>7473</v>
      </c>
      <c r="G88" s="8">
        <v>16136</v>
      </c>
      <c r="H88" s="8">
        <v>1</v>
      </c>
      <c r="J88" s="14">
        <v>95</v>
      </c>
      <c r="K88" s="8">
        <v>2365.7340000000004</v>
      </c>
      <c r="L88" s="8">
        <v>8.5864297253634891</v>
      </c>
      <c r="M88" s="8">
        <v>57048</v>
      </c>
      <c r="N88" s="8">
        <v>0.60827724021876317</v>
      </c>
      <c r="O88" s="8">
        <v>2543.8000000000002</v>
      </c>
      <c r="P88" s="8">
        <v>6481</v>
      </c>
    </row>
    <row r="89" spans="1:16">
      <c r="A89" s="14">
        <v>95</v>
      </c>
      <c r="B89" s="8">
        <v>2365.7340000000004</v>
      </c>
      <c r="C89" s="8">
        <v>8.5864297253634891</v>
      </c>
      <c r="D89" s="8">
        <v>57048</v>
      </c>
      <c r="E89" s="8">
        <v>0.60827724021876317</v>
      </c>
      <c r="F89" s="8">
        <v>2543.8000000000002</v>
      </c>
      <c r="G89" s="8">
        <v>6481</v>
      </c>
      <c r="H89" s="8">
        <v>1</v>
      </c>
      <c r="J89" s="14">
        <v>96</v>
      </c>
      <c r="K89" s="8">
        <v>310.64999999999998</v>
      </c>
      <c r="L89" s="8">
        <v>6.0659898477157359</v>
      </c>
      <c r="M89" s="8">
        <v>10820</v>
      </c>
      <c r="N89" s="8">
        <v>8.262476894639556E-2</v>
      </c>
      <c r="O89" s="8">
        <v>1635</v>
      </c>
      <c r="P89" s="8">
        <v>1824</v>
      </c>
    </row>
    <row r="90" spans="1:16">
      <c r="A90" s="14">
        <v>96</v>
      </c>
      <c r="B90" s="8">
        <v>310.64999999999998</v>
      </c>
      <c r="C90" s="8">
        <v>6.0659898477157359</v>
      </c>
      <c r="D90" s="8">
        <v>10820</v>
      </c>
      <c r="E90" s="8">
        <v>8.262476894639556E-2</v>
      </c>
      <c r="F90" s="8">
        <v>1635</v>
      </c>
      <c r="G90" s="8">
        <v>1824</v>
      </c>
      <c r="H90" s="8">
        <v>3</v>
      </c>
      <c r="J90" s="14">
        <v>97</v>
      </c>
      <c r="K90" s="8">
        <v>215.631</v>
      </c>
      <c r="L90" s="8">
        <v>2.4771480804387567</v>
      </c>
      <c r="M90" s="8">
        <v>10095</v>
      </c>
      <c r="N90" s="8">
        <v>0.42625061911837542</v>
      </c>
      <c r="O90" s="8">
        <v>222.3</v>
      </c>
      <c r="P90" s="8">
        <v>487</v>
      </c>
    </row>
    <row r="91" spans="1:16">
      <c r="A91" s="14">
        <v>97</v>
      </c>
      <c r="B91" s="8">
        <v>215.631</v>
      </c>
      <c r="C91" s="8">
        <v>2.4771480804387567</v>
      </c>
      <c r="D91" s="8">
        <v>10095</v>
      </c>
      <c r="E91" s="8">
        <v>0.42625061911837542</v>
      </c>
      <c r="F91" s="8">
        <v>222.3</v>
      </c>
      <c r="G91" s="8">
        <v>487</v>
      </c>
      <c r="H91" s="8">
        <v>3</v>
      </c>
      <c r="J91" s="14">
        <v>98</v>
      </c>
      <c r="K91" s="8">
        <v>104.67600000000002</v>
      </c>
      <c r="L91" s="8">
        <v>1.8914956011730204</v>
      </c>
      <c r="M91" s="8">
        <v>11964</v>
      </c>
      <c r="N91" s="8">
        <v>0.59353059177532597</v>
      </c>
      <c r="O91" s="8">
        <v>201.3</v>
      </c>
      <c r="P91" s="8">
        <v>474.7</v>
      </c>
    </row>
    <row r="92" spans="1:16">
      <c r="A92" s="14">
        <v>98</v>
      </c>
      <c r="B92" s="8">
        <v>104.67600000000002</v>
      </c>
      <c r="C92" s="8">
        <v>1.8914956011730204</v>
      </c>
      <c r="D92" s="8">
        <v>11964</v>
      </c>
      <c r="E92" s="8">
        <v>0.59353059177532597</v>
      </c>
      <c r="F92" s="8">
        <v>201.3</v>
      </c>
      <c r="G92" s="8">
        <v>474.7</v>
      </c>
      <c r="H92" s="8">
        <v>3</v>
      </c>
      <c r="J92" s="14">
        <v>99</v>
      </c>
      <c r="K92" s="8">
        <v>4126.125</v>
      </c>
      <c r="L92" s="8">
        <v>2.0626525630593981</v>
      </c>
      <c r="M92" s="8">
        <v>108844</v>
      </c>
      <c r="N92" s="8">
        <v>0.36901436918893094</v>
      </c>
      <c r="O92" s="8">
        <v>3300.9</v>
      </c>
      <c r="P92" s="8">
        <v>4884</v>
      </c>
    </row>
    <row r="93" spans="1:16">
      <c r="A93" s="14">
        <v>99</v>
      </c>
      <c r="B93" s="8">
        <v>4126.125</v>
      </c>
      <c r="C93" s="8">
        <v>2.0626525630593981</v>
      </c>
      <c r="D93" s="8">
        <v>108844</v>
      </c>
      <c r="E93" s="8">
        <v>0.36901436918893094</v>
      </c>
      <c r="F93" s="8">
        <v>3300.9</v>
      </c>
      <c r="G93" s="8">
        <v>4884</v>
      </c>
      <c r="H93" s="8">
        <v>2</v>
      </c>
      <c r="J93" s="14">
        <v>101</v>
      </c>
      <c r="K93" s="8">
        <v>441.375</v>
      </c>
      <c r="L93" s="8">
        <v>5.8902791145332047</v>
      </c>
      <c r="M93" s="8">
        <v>16001</v>
      </c>
      <c r="N93" s="8">
        <v>0.54027873257921377</v>
      </c>
      <c r="O93" s="8">
        <v>588.5</v>
      </c>
      <c r="P93" s="8">
        <v>1236.0999999999999</v>
      </c>
    </row>
    <row r="94" spans="1:16">
      <c r="A94" s="14">
        <v>101</v>
      </c>
      <c r="B94" s="8">
        <v>441.375</v>
      </c>
      <c r="C94" s="8">
        <v>5.8902791145332047</v>
      </c>
      <c r="D94" s="8">
        <v>16001</v>
      </c>
      <c r="E94" s="8">
        <v>0.54027873257921377</v>
      </c>
      <c r="F94" s="8">
        <v>588.5</v>
      </c>
      <c r="G94" s="8">
        <v>1236.0999999999999</v>
      </c>
      <c r="H94" s="8">
        <v>2</v>
      </c>
      <c r="J94" s="14">
        <v>102</v>
      </c>
      <c r="K94" s="8">
        <v>15.7</v>
      </c>
      <c r="L94" s="8">
        <v>2.1306818181818183</v>
      </c>
      <c r="M94" s="8">
        <v>11337</v>
      </c>
      <c r="N94" s="8">
        <v>0.3388903590014995</v>
      </c>
      <c r="O94" s="8">
        <v>785</v>
      </c>
      <c r="P94" s="8">
        <v>313</v>
      </c>
    </row>
    <row r="95" spans="1:16">
      <c r="A95" s="14">
        <v>102</v>
      </c>
      <c r="B95" s="8">
        <v>15.7</v>
      </c>
      <c r="C95" s="8">
        <v>2.1306818181818183</v>
      </c>
      <c r="D95" s="8">
        <v>11337</v>
      </c>
      <c r="E95" s="8">
        <v>0.3388903590014995</v>
      </c>
      <c r="F95" s="8">
        <v>785</v>
      </c>
      <c r="G95" s="8">
        <v>313</v>
      </c>
      <c r="H95" s="8">
        <v>3</v>
      </c>
      <c r="J95" s="14">
        <v>103</v>
      </c>
      <c r="K95" s="8">
        <v>737.4</v>
      </c>
      <c r="L95" s="8">
        <v>2.2628135223555073</v>
      </c>
      <c r="M95" s="8">
        <v>41321</v>
      </c>
      <c r="N95" s="8">
        <v>0.55221316037849999</v>
      </c>
      <c r="O95" s="8">
        <v>1474.8</v>
      </c>
      <c r="P95" s="8">
        <v>1288</v>
      </c>
    </row>
    <row r="96" spans="1:16">
      <c r="A96" s="14">
        <v>103</v>
      </c>
      <c r="B96" s="8">
        <v>737.4</v>
      </c>
      <c r="C96" s="8">
        <v>2.2628135223555073</v>
      </c>
      <c r="D96" s="8">
        <v>41321</v>
      </c>
      <c r="E96" s="8">
        <v>0.55221316037849999</v>
      </c>
      <c r="F96" s="8">
        <v>1474.8</v>
      </c>
      <c r="G96" s="8">
        <v>1288</v>
      </c>
      <c r="H96" s="8">
        <v>3</v>
      </c>
      <c r="J96" s="14">
        <v>104</v>
      </c>
      <c r="K96" s="8">
        <v>267.18</v>
      </c>
      <c r="L96" s="8">
        <v>3.0997949419002051</v>
      </c>
      <c r="M96" s="8">
        <v>32293</v>
      </c>
      <c r="N96" s="8">
        <v>0.53429535812714835</v>
      </c>
      <c r="O96" s="8">
        <v>890.6</v>
      </c>
      <c r="P96" s="8">
        <v>1885</v>
      </c>
    </row>
    <row r="97" spans="1:16">
      <c r="A97" s="14">
        <v>104</v>
      </c>
      <c r="B97" s="8">
        <v>267.18</v>
      </c>
      <c r="C97" s="8">
        <v>3.0997949419002051</v>
      </c>
      <c r="D97" s="8">
        <v>32293</v>
      </c>
      <c r="E97" s="8">
        <v>0.53429535812714835</v>
      </c>
      <c r="F97" s="8">
        <v>890.6</v>
      </c>
      <c r="G97" s="8">
        <v>1885</v>
      </c>
      <c r="H97" s="8">
        <v>3</v>
      </c>
      <c r="J97" s="14">
        <v>105</v>
      </c>
      <c r="K97" s="8">
        <v>37.950000000000003</v>
      </c>
      <c r="L97" s="8">
        <v>1.3256484149855905</v>
      </c>
      <c r="M97" s="8">
        <v>10994</v>
      </c>
      <c r="N97" s="8">
        <v>0.24704384209568855</v>
      </c>
      <c r="O97" s="8">
        <v>115</v>
      </c>
      <c r="P97" s="8">
        <v>42.4</v>
      </c>
    </row>
    <row r="98" spans="1:16">
      <c r="A98" s="14">
        <v>105</v>
      </c>
      <c r="B98" s="8">
        <v>37.950000000000003</v>
      </c>
      <c r="C98" s="8">
        <v>1.3256484149855905</v>
      </c>
      <c r="D98" s="8">
        <v>10994</v>
      </c>
      <c r="E98" s="8">
        <v>0.24704384209568855</v>
      </c>
      <c r="F98" s="8">
        <v>115</v>
      </c>
      <c r="G98" s="8">
        <v>42.4</v>
      </c>
      <c r="H98" s="8">
        <v>3</v>
      </c>
      <c r="J98" s="14">
        <v>106</v>
      </c>
      <c r="K98" s="8">
        <v>154.62899999999999</v>
      </c>
      <c r="L98" s="8">
        <v>3.4276315789473686</v>
      </c>
      <c r="M98" s="8">
        <v>16299</v>
      </c>
      <c r="N98" s="8">
        <v>0.14068347751395791</v>
      </c>
      <c r="O98" s="8">
        <v>1718.1</v>
      </c>
      <c r="P98" s="8">
        <v>1861</v>
      </c>
    </row>
    <row r="99" spans="1:16">
      <c r="A99" s="14">
        <v>106</v>
      </c>
      <c r="B99" s="8">
        <v>154.62899999999999</v>
      </c>
      <c r="C99" s="8">
        <v>3.4276315789473686</v>
      </c>
      <c r="D99" s="8">
        <v>16299</v>
      </c>
      <c r="E99" s="8">
        <v>0.14068347751395791</v>
      </c>
      <c r="F99" s="8">
        <v>1718.1</v>
      </c>
      <c r="G99" s="8">
        <v>1861</v>
      </c>
      <c r="H99" s="8">
        <v>3</v>
      </c>
      <c r="J99" s="14">
        <v>107</v>
      </c>
      <c r="K99" s="8">
        <v>180.08200000000002</v>
      </c>
      <c r="L99" s="8">
        <v>2.3327137546468402</v>
      </c>
      <c r="M99" s="8">
        <v>15875</v>
      </c>
      <c r="N99" s="8">
        <v>0.57423622047244094</v>
      </c>
      <c r="O99" s="8">
        <v>135.4</v>
      </c>
      <c r="P99" s="8">
        <v>373</v>
      </c>
    </row>
    <row r="100" spans="1:16">
      <c r="A100" s="14">
        <v>107</v>
      </c>
      <c r="B100" s="8">
        <v>180.08200000000002</v>
      </c>
      <c r="C100" s="8">
        <v>2.3327137546468402</v>
      </c>
      <c r="D100" s="8">
        <v>15875</v>
      </c>
      <c r="E100" s="8">
        <v>0.57423622047244094</v>
      </c>
      <c r="F100" s="8">
        <v>135.4</v>
      </c>
      <c r="G100" s="8">
        <v>373</v>
      </c>
      <c r="H100" s="8">
        <v>3</v>
      </c>
      <c r="J100" s="14">
        <v>108</v>
      </c>
      <c r="K100" s="8">
        <v>152.304</v>
      </c>
      <c r="L100" s="8">
        <v>2.1735030645921736</v>
      </c>
      <c r="M100" s="8">
        <v>14168</v>
      </c>
      <c r="N100" s="8">
        <v>0.26030491247882553</v>
      </c>
      <c r="O100" s="8">
        <v>317.3</v>
      </c>
      <c r="P100" s="8">
        <v>573.29999999999995</v>
      </c>
    </row>
    <row r="101" spans="1:16">
      <c r="A101" s="14">
        <v>108</v>
      </c>
      <c r="B101" s="8">
        <v>152.304</v>
      </c>
      <c r="C101" s="8">
        <v>2.1735030645921736</v>
      </c>
      <c r="D101" s="8">
        <v>14168</v>
      </c>
      <c r="E101" s="8">
        <v>0.26030491247882553</v>
      </c>
      <c r="F101" s="8">
        <v>317.3</v>
      </c>
      <c r="G101" s="8">
        <v>573.29999999999995</v>
      </c>
      <c r="H101" s="8">
        <v>1</v>
      </c>
      <c r="J101" s="14">
        <v>109</v>
      </c>
      <c r="K101" s="8">
        <v>56.48</v>
      </c>
      <c r="L101" s="8">
        <v>1.4103618421052631</v>
      </c>
      <c r="M101" s="8">
        <v>10464</v>
      </c>
      <c r="N101" s="8">
        <v>0.50812308868501532</v>
      </c>
      <c r="O101" s="8">
        <v>353</v>
      </c>
      <c r="P101" s="8">
        <v>457</v>
      </c>
    </row>
    <row r="102" spans="1:16">
      <c r="A102" s="14">
        <v>109</v>
      </c>
      <c r="B102" s="8">
        <v>56.48</v>
      </c>
      <c r="C102" s="8">
        <v>1.4103618421052631</v>
      </c>
      <c r="D102" s="8">
        <v>10464</v>
      </c>
      <c r="E102" s="8">
        <v>0.50812308868501532</v>
      </c>
      <c r="F102" s="8">
        <v>353</v>
      </c>
      <c r="G102" s="8">
        <v>457</v>
      </c>
      <c r="H102" s="8">
        <v>1</v>
      </c>
      <c r="J102" s="14">
        <v>112</v>
      </c>
      <c r="K102" s="8">
        <v>715.54</v>
      </c>
      <c r="L102" s="8">
        <v>3.4087591240875916</v>
      </c>
      <c r="M102" s="8">
        <v>40035</v>
      </c>
      <c r="N102" s="8">
        <v>0.42907455976020981</v>
      </c>
      <c r="O102" s="8">
        <v>1022.2</v>
      </c>
      <c r="P102" s="8">
        <v>2788</v>
      </c>
    </row>
    <row r="103" spans="1:16">
      <c r="A103" s="14">
        <v>112</v>
      </c>
      <c r="B103" s="8">
        <v>715.54</v>
      </c>
      <c r="C103" s="8">
        <v>3.4087591240875916</v>
      </c>
      <c r="D103" s="8">
        <v>40035</v>
      </c>
      <c r="E103" s="8">
        <v>0.42907455976020981</v>
      </c>
      <c r="F103" s="8">
        <v>1022.2</v>
      </c>
      <c r="G103" s="8">
        <v>2788</v>
      </c>
      <c r="H103" s="8">
        <v>3</v>
      </c>
      <c r="J103" s="14">
        <v>113</v>
      </c>
      <c r="K103" s="8">
        <v>210.56</v>
      </c>
      <c r="L103" s="8">
        <v>2.035822401614531</v>
      </c>
      <c r="M103" s="8">
        <v>13101</v>
      </c>
      <c r="N103" s="8">
        <v>0.39325242347912376</v>
      </c>
      <c r="O103" s="8">
        <v>263.2</v>
      </c>
      <c r="P103" s="8">
        <v>1208</v>
      </c>
    </row>
    <row r="104" spans="1:16">
      <c r="A104" s="14">
        <v>113</v>
      </c>
      <c r="B104" s="8">
        <v>210.56</v>
      </c>
      <c r="C104" s="8">
        <v>2.035822401614531</v>
      </c>
      <c r="D104" s="8">
        <v>13101</v>
      </c>
      <c r="E104" s="8">
        <v>0.39325242347912376</v>
      </c>
      <c r="F104" s="8">
        <v>263.2</v>
      </c>
      <c r="G104" s="8">
        <v>1208</v>
      </c>
      <c r="H104" s="8">
        <v>1</v>
      </c>
      <c r="J104" s="14">
        <v>114</v>
      </c>
      <c r="K104" s="8">
        <v>75.74799999999999</v>
      </c>
      <c r="L104" s="8">
        <v>1.2147281486579491</v>
      </c>
      <c r="M104" s="8">
        <v>19392</v>
      </c>
      <c r="N104" s="8">
        <v>0.43497318481848185</v>
      </c>
      <c r="O104" s="8">
        <v>261.2</v>
      </c>
      <c r="P104" s="8">
        <v>1803.8</v>
      </c>
    </row>
    <row r="105" spans="1:16">
      <c r="A105" s="14">
        <v>114</v>
      </c>
      <c r="B105" s="8">
        <v>75.74799999999999</v>
      </c>
      <c r="C105" s="8">
        <v>1.2147281486579491</v>
      </c>
      <c r="D105" s="8">
        <v>19392</v>
      </c>
      <c r="E105" s="8">
        <v>0.43497318481848185</v>
      </c>
      <c r="F105" s="8">
        <v>261.2</v>
      </c>
      <c r="G105" s="8">
        <v>1803.8</v>
      </c>
      <c r="H105" s="8">
        <v>3</v>
      </c>
      <c r="J105" s="14">
        <v>115</v>
      </c>
      <c r="K105" s="8">
        <v>4265.8</v>
      </c>
      <c r="L105" s="8">
        <v>2.8171091445427732</v>
      </c>
      <c r="M105" s="8">
        <v>165958</v>
      </c>
      <c r="N105" s="8">
        <v>0.35432458814880874</v>
      </c>
      <c r="O105" s="8">
        <v>2770</v>
      </c>
      <c r="P105" s="8">
        <v>7261</v>
      </c>
    </row>
    <row r="106" spans="1:16">
      <c r="A106" s="14">
        <v>115</v>
      </c>
      <c r="B106" s="8">
        <v>4265.8</v>
      </c>
      <c r="C106" s="8">
        <v>2.8171091445427732</v>
      </c>
      <c r="D106" s="8">
        <v>165958</v>
      </c>
      <c r="E106" s="8">
        <v>0.35432458814880874</v>
      </c>
      <c r="F106" s="8">
        <v>2770</v>
      </c>
      <c r="G106" s="8">
        <v>7261</v>
      </c>
      <c r="H106" s="8">
        <v>2</v>
      </c>
      <c r="J106" s="14">
        <v>116</v>
      </c>
      <c r="K106" s="8">
        <v>2032.32</v>
      </c>
      <c r="L106" s="8">
        <v>4.8157669237360761</v>
      </c>
      <c r="M106" s="8">
        <v>120223</v>
      </c>
      <c r="N106" s="8">
        <v>0.55361286941766552</v>
      </c>
      <c r="O106" s="8">
        <v>4234</v>
      </c>
      <c r="P106" s="8">
        <v>10267</v>
      </c>
    </row>
    <row r="107" spans="1:16">
      <c r="A107" s="14">
        <v>116</v>
      </c>
      <c r="B107" s="8">
        <v>2032.32</v>
      </c>
      <c r="C107" s="8">
        <v>4.8157669237360761</v>
      </c>
      <c r="D107" s="8">
        <v>120223</v>
      </c>
      <c r="E107" s="8">
        <v>0.55361286941766552</v>
      </c>
      <c r="F107" s="8">
        <v>4234</v>
      </c>
      <c r="G107" s="8">
        <v>10267</v>
      </c>
      <c r="H107" s="8">
        <v>1</v>
      </c>
      <c r="J107" s="14">
        <v>117</v>
      </c>
      <c r="K107" s="8">
        <v>184.19399999999999</v>
      </c>
      <c r="L107" s="8">
        <v>4.4465174129353242</v>
      </c>
      <c r="M107" s="8">
        <v>13342</v>
      </c>
      <c r="N107" s="8">
        <v>0.30565132663768552</v>
      </c>
      <c r="O107" s="8">
        <v>1023.3</v>
      </c>
      <c r="P107" s="8">
        <v>1360.2</v>
      </c>
    </row>
    <row r="108" spans="1:16">
      <c r="A108" s="14">
        <v>117</v>
      </c>
      <c r="B108" s="8">
        <v>184.19399999999999</v>
      </c>
      <c r="C108" s="8">
        <v>4.4465174129353242</v>
      </c>
      <c r="D108" s="8">
        <v>13342</v>
      </c>
      <c r="E108" s="8">
        <v>0.30565132663768552</v>
      </c>
      <c r="F108" s="8">
        <v>1023.3</v>
      </c>
      <c r="G108" s="8">
        <v>1360.2</v>
      </c>
      <c r="H108" s="8">
        <v>1</v>
      </c>
      <c r="J108" s="14">
        <v>118</v>
      </c>
      <c r="K108" s="8">
        <v>427.65</v>
      </c>
      <c r="L108" s="8">
        <v>2.7268385864374398</v>
      </c>
      <c r="M108" s="8">
        <v>20905</v>
      </c>
      <c r="N108" s="8">
        <v>0.544702224348242</v>
      </c>
      <c r="O108" s="8">
        <v>570.20000000000005</v>
      </c>
      <c r="P108" s="8">
        <v>820</v>
      </c>
    </row>
    <row r="109" spans="1:16">
      <c r="A109" s="14">
        <v>118</v>
      </c>
      <c r="B109" s="8">
        <v>427.65</v>
      </c>
      <c r="C109" s="8">
        <v>2.7268385864374398</v>
      </c>
      <c r="D109" s="8">
        <v>20905</v>
      </c>
      <c r="E109" s="8">
        <v>0.544702224348242</v>
      </c>
      <c r="F109" s="8">
        <v>570.20000000000005</v>
      </c>
      <c r="G109" s="8">
        <v>820</v>
      </c>
      <c r="H109" s="8">
        <v>1</v>
      </c>
      <c r="J109" s="14">
        <v>119</v>
      </c>
      <c r="K109" s="8">
        <v>384.64</v>
      </c>
      <c r="L109" s="8">
        <v>1.6064935064935064</v>
      </c>
      <c r="M109" s="8">
        <v>29954</v>
      </c>
      <c r="N109" s="8">
        <v>0.44378046337717836</v>
      </c>
      <c r="O109" s="8">
        <v>240.4</v>
      </c>
      <c r="P109" s="8">
        <v>1184</v>
      </c>
    </row>
    <row r="110" spans="1:16">
      <c r="A110" s="14">
        <v>119</v>
      </c>
      <c r="B110" s="8">
        <v>384.64</v>
      </c>
      <c r="C110" s="8">
        <v>1.6064935064935064</v>
      </c>
      <c r="D110" s="8">
        <v>29954</v>
      </c>
      <c r="E110" s="8">
        <v>0.44378046337717836</v>
      </c>
      <c r="F110" s="8">
        <v>240.4</v>
      </c>
      <c r="G110" s="8">
        <v>1184</v>
      </c>
      <c r="H110" s="8">
        <v>3</v>
      </c>
      <c r="J110" s="14">
        <v>121</v>
      </c>
      <c r="K110" s="8">
        <v>1228.2919999999999</v>
      </c>
      <c r="L110" s="8">
        <v>5.2981029810298104</v>
      </c>
      <c r="M110" s="8">
        <v>33630</v>
      </c>
      <c r="N110" s="8">
        <v>0.4855188819506393</v>
      </c>
      <c r="O110" s="8">
        <v>1335.1</v>
      </c>
      <c r="P110" s="8">
        <v>3441.3</v>
      </c>
    </row>
    <row r="111" spans="1:16">
      <c r="A111" s="14">
        <v>121</v>
      </c>
      <c r="B111" s="8">
        <v>1228.2919999999999</v>
      </c>
      <c r="C111" s="8">
        <v>5.2981029810298104</v>
      </c>
      <c r="D111" s="8">
        <v>33630</v>
      </c>
      <c r="E111" s="8">
        <v>0.4855188819506393</v>
      </c>
      <c r="F111" s="8">
        <v>1335.1</v>
      </c>
      <c r="G111" s="8">
        <v>3441.3</v>
      </c>
      <c r="H111" s="8">
        <v>1</v>
      </c>
      <c r="J111" s="14"/>
      <c r="K111" s="15"/>
      <c r="L111" s="15"/>
      <c r="M111" s="15"/>
      <c r="N111" s="15"/>
      <c r="O111" s="15"/>
      <c r="P111" s="15"/>
    </row>
    <row r="112" spans="1:16">
      <c r="A112" s="14" t="s">
        <v>83</v>
      </c>
      <c r="B112" s="8">
        <v>84737.478299999988</v>
      </c>
      <c r="C112" s="8">
        <v>337.44283170590148</v>
      </c>
      <c r="D112" s="8">
        <v>3426992</v>
      </c>
      <c r="E112" s="8">
        <v>46.81128025841371</v>
      </c>
      <c r="F112" s="8">
        <v>108350.95</v>
      </c>
      <c r="G112" s="8">
        <v>266196.39999999997</v>
      </c>
      <c r="H112" s="8">
        <v>203</v>
      </c>
      <c r="J112" s="14"/>
      <c r="K112" s="15"/>
      <c r="L112" s="15"/>
      <c r="M112" s="15"/>
      <c r="N112" s="15"/>
      <c r="O112" s="15"/>
      <c r="P112" s="15"/>
    </row>
    <row r="113" spans="10:16">
      <c r="J113" s="14"/>
      <c r="K113" s="15"/>
      <c r="L113" s="15"/>
      <c r="M113" s="15"/>
      <c r="N113" s="15"/>
      <c r="O113" s="15"/>
      <c r="P113" s="15"/>
    </row>
    <row r="114" spans="10:16">
      <c r="J114" s="14"/>
      <c r="K114" s="15"/>
      <c r="L114" s="15"/>
      <c r="M114" s="15"/>
      <c r="N114" s="15"/>
      <c r="O114" s="15"/>
      <c r="P114" s="15"/>
    </row>
    <row r="115" spans="10:16">
      <c r="J115" s="14"/>
      <c r="K115" s="15"/>
      <c r="L115" s="15"/>
      <c r="M115" s="15"/>
      <c r="N115" s="15"/>
      <c r="O115" s="15"/>
      <c r="P115" s="15"/>
    </row>
    <row r="116" spans="10:16">
      <c r="J116" s="14"/>
      <c r="K116" s="15"/>
      <c r="L116" s="15"/>
      <c r="M116" s="15"/>
      <c r="N116" s="15"/>
      <c r="O116" s="15"/>
      <c r="P116" s="15"/>
    </row>
    <row r="117" spans="10:16">
      <c r="J117" s="14"/>
      <c r="K117" s="15"/>
      <c r="L117" s="15"/>
      <c r="M117" s="15"/>
      <c r="N117" s="15"/>
      <c r="O117" s="15"/>
      <c r="P117" s="15"/>
    </row>
    <row r="118" spans="10:16">
      <c r="J118" s="14"/>
      <c r="K118" s="15"/>
      <c r="L118" s="15"/>
      <c r="M118" s="15"/>
      <c r="N118" s="15"/>
      <c r="O118" s="15"/>
      <c r="P118" s="15"/>
    </row>
    <row r="119" spans="10:16">
      <c r="J119" s="14"/>
      <c r="K119" s="15"/>
      <c r="L119" s="15"/>
      <c r="M119" s="15"/>
      <c r="N119" s="15"/>
      <c r="O119" s="15"/>
      <c r="P119" s="15"/>
    </row>
    <row r="120" spans="10:16">
      <c r="J120" s="14"/>
      <c r="K120" s="15"/>
      <c r="L120" s="15"/>
      <c r="M120" s="15"/>
      <c r="N120" s="15"/>
      <c r="O120" s="15"/>
      <c r="P120" s="15"/>
    </row>
    <row r="121" spans="10:16">
      <c r="J121" s="14"/>
      <c r="K121" s="15"/>
      <c r="L121" s="15"/>
      <c r="M121" s="15"/>
      <c r="N121" s="15"/>
      <c r="O121" s="15"/>
      <c r="P121" s="15"/>
    </row>
    <row r="122" spans="10:16">
      <c r="J122" s="14"/>
      <c r="K122" s="15"/>
      <c r="L122" s="15"/>
      <c r="M122" s="15"/>
      <c r="N122" s="15"/>
      <c r="O122" s="15"/>
      <c r="P122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181"/>
  <sheetViews>
    <sheetView workbookViewId="0">
      <selection activeCell="C26" sqref="C26"/>
    </sheetView>
  </sheetViews>
  <sheetFormatPr defaultRowHeight="15"/>
  <cols>
    <col min="1" max="1" width="8.140625" style="1" customWidth="1"/>
    <col min="2" max="2" width="7" style="1" customWidth="1"/>
    <col min="3" max="3" width="9.28515625" style="1" customWidth="1"/>
    <col min="4" max="4" width="8" style="6" customWidth="1"/>
    <col min="5" max="5" width="10" style="6" customWidth="1"/>
    <col min="6" max="7" width="8.85546875" style="5" customWidth="1"/>
    <col min="8" max="8" width="7.85546875" style="6" customWidth="1"/>
    <col min="9" max="9" width="8.42578125" style="6" customWidth="1"/>
    <col min="10" max="10" width="9.140625" style="6"/>
    <col min="11" max="11" width="7" style="1" customWidth="1"/>
    <col min="12" max="12" width="7.85546875" style="1" customWidth="1"/>
    <col min="13" max="13" width="8.140625" style="1" customWidth="1"/>
    <col min="14" max="14" width="8.42578125" customWidth="1"/>
    <col min="15" max="15" width="7.5703125" style="1" customWidth="1"/>
    <col min="16" max="16" width="8" style="5" customWidth="1"/>
    <col min="257" max="257" width="8.140625" customWidth="1"/>
    <col min="258" max="258" width="7" customWidth="1"/>
    <col min="259" max="259" width="9.28515625" customWidth="1"/>
    <col min="260" max="260" width="8" customWidth="1"/>
    <col min="261" max="261" width="10" customWidth="1"/>
    <col min="262" max="263" width="8.85546875" customWidth="1"/>
    <col min="264" max="264" width="7.85546875" customWidth="1"/>
    <col min="265" max="265" width="8.42578125" customWidth="1"/>
    <col min="267" max="267" width="7" customWidth="1"/>
    <col min="268" max="268" width="7.85546875" customWidth="1"/>
    <col min="269" max="269" width="8.140625" customWidth="1"/>
    <col min="270" max="270" width="8.42578125" customWidth="1"/>
    <col min="271" max="271" width="7.5703125" customWidth="1"/>
    <col min="272" max="272" width="8" customWidth="1"/>
    <col min="513" max="513" width="8.140625" customWidth="1"/>
    <col min="514" max="514" width="7" customWidth="1"/>
    <col min="515" max="515" width="9.28515625" customWidth="1"/>
    <col min="516" max="516" width="8" customWidth="1"/>
    <col min="517" max="517" width="10" customWidth="1"/>
    <col min="518" max="519" width="8.85546875" customWidth="1"/>
    <col min="520" max="520" width="7.85546875" customWidth="1"/>
    <col min="521" max="521" width="8.42578125" customWidth="1"/>
    <col min="523" max="523" width="7" customWidth="1"/>
    <col min="524" max="524" width="7.85546875" customWidth="1"/>
    <col min="525" max="525" width="8.140625" customWidth="1"/>
    <col min="526" max="526" width="8.42578125" customWidth="1"/>
    <col min="527" max="527" width="7.5703125" customWidth="1"/>
    <col min="528" max="528" width="8" customWidth="1"/>
    <col min="769" max="769" width="8.140625" customWidth="1"/>
    <col min="770" max="770" width="7" customWidth="1"/>
    <col min="771" max="771" width="9.28515625" customWidth="1"/>
    <col min="772" max="772" width="8" customWidth="1"/>
    <col min="773" max="773" width="10" customWidth="1"/>
    <col min="774" max="775" width="8.85546875" customWidth="1"/>
    <col min="776" max="776" width="7.85546875" customWidth="1"/>
    <col min="777" max="777" width="8.42578125" customWidth="1"/>
    <col min="779" max="779" width="7" customWidth="1"/>
    <col min="780" max="780" width="7.85546875" customWidth="1"/>
    <col min="781" max="781" width="8.140625" customWidth="1"/>
    <col min="782" max="782" width="8.42578125" customWidth="1"/>
    <col min="783" max="783" width="7.5703125" customWidth="1"/>
    <col min="784" max="784" width="8" customWidth="1"/>
    <col min="1025" max="1025" width="8.140625" customWidth="1"/>
    <col min="1026" max="1026" width="7" customWidth="1"/>
    <col min="1027" max="1027" width="9.28515625" customWidth="1"/>
    <col min="1028" max="1028" width="8" customWidth="1"/>
    <col min="1029" max="1029" width="10" customWidth="1"/>
    <col min="1030" max="1031" width="8.85546875" customWidth="1"/>
    <col min="1032" max="1032" width="7.85546875" customWidth="1"/>
    <col min="1033" max="1033" width="8.42578125" customWidth="1"/>
    <col min="1035" max="1035" width="7" customWidth="1"/>
    <col min="1036" max="1036" width="7.85546875" customWidth="1"/>
    <col min="1037" max="1037" width="8.140625" customWidth="1"/>
    <col min="1038" max="1038" width="8.42578125" customWidth="1"/>
    <col min="1039" max="1039" width="7.5703125" customWidth="1"/>
    <col min="1040" max="1040" width="8" customWidth="1"/>
    <col min="1281" max="1281" width="8.140625" customWidth="1"/>
    <col min="1282" max="1282" width="7" customWidth="1"/>
    <col min="1283" max="1283" width="9.28515625" customWidth="1"/>
    <col min="1284" max="1284" width="8" customWidth="1"/>
    <col min="1285" max="1285" width="10" customWidth="1"/>
    <col min="1286" max="1287" width="8.85546875" customWidth="1"/>
    <col min="1288" max="1288" width="7.85546875" customWidth="1"/>
    <col min="1289" max="1289" width="8.42578125" customWidth="1"/>
    <col min="1291" max="1291" width="7" customWidth="1"/>
    <col min="1292" max="1292" width="7.85546875" customWidth="1"/>
    <col min="1293" max="1293" width="8.140625" customWidth="1"/>
    <col min="1294" max="1294" width="8.42578125" customWidth="1"/>
    <col min="1295" max="1295" width="7.5703125" customWidth="1"/>
    <col min="1296" max="1296" width="8" customWidth="1"/>
    <col min="1537" max="1537" width="8.140625" customWidth="1"/>
    <col min="1538" max="1538" width="7" customWidth="1"/>
    <col min="1539" max="1539" width="9.28515625" customWidth="1"/>
    <col min="1540" max="1540" width="8" customWidth="1"/>
    <col min="1541" max="1541" width="10" customWidth="1"/>
    <col min="1542" max="1543" width="8.85546875" customWidth="1"/>
    <col min="1544" max="1544" width="7.85546875" customWidth="1"/>
    <col min="1545" max="1545" width="8.42578125" customWidth="1"/>
    <col min="1547" max="1547" width="7" customWidth="1"/>
    <col min="1548" max="1548" width="7.85546875" customWidth="1"/>
    <col min="1549" max="1549" width="8.140625" customWidth="1"/>
    <col min="1550" max="1550" width="8.42578125" customWidth="1"/>
    <col min="1551" max="1551" width="7.5703125" customWidth="1"/>
    <col min="1552" max="1552" width="8" customWidth="1"/>
    <col min="1793" max="1793" width="8.140625" customWidth="1"/>
    <col min="1794" max="1794" width="7" customWidth="1"/>
    <col min="1795" max="1795" width="9.28515625" customWidth="1"/>
    <col min="1796" max="1796" width="8" customWidth="1"/>
    <col min="1797" max="1797" width="10" customWidth="1"/>
    <col min="1798" max="1799" width="8.85546875" customWidth="1"/>
    <col min="1800" max="1800" width="7.85546875" customWidth="1"/>
    <col min="1801" max="1801" width="8.42578125" customWidth="1"/>
    <col min="1803" max="1803" width="7" customWidth="1"/>
    <col min="1804" max="1804" width="7.85546875" customWidth="1"/>
    <col min="1805" max="1805" width="8.140625" customWidth="1"/>
    <col min="1806" max="1806" width="8.42578125" customWidth="1"/>
    <col min="1807" max="1807" width="7.5703125" customWidth="1"/>
    <col min="1808" max="1808" width="8" customWidth="1"/>
    <col min="2049" max="2049" width="8.140625" customWidth="1"/>
    <col min="2050" max="2050" width="7" customWidth="1"/>
    <col min="2051" max="2051" width="9.28515625" customWidth="1"/>
    <col min="2052" max="2052" width="8" customWidth="1"/>
    <col min="2053" max="2053" width="10" customWidth="1"/>
    <col min="2054" max="2055" width="8.85546875" customWidth="1"/>
    <col min="2056" max="2056" width="7.85546875" customWidth="1"/>
    <col min="2057" max="2057" width="8.42578125" customWidth="1"/>
    <col min="2059" max="2059" width="7" customWidth="1"/>
    <col min="2060" max="2060" width="7.85546875" customWidth="1"/>
    <col min="2061" max="2061" width="8.140625" customWidth="1"/>
    <col min="2062" max="2062" width="8.42578125" customWidth="1"/>
    <col min="2063" max="2063" width="7.5703125" customWidth="1"/>
    <col min="2064" max="2064" width="8" customWidth="1"/>
    <col min="2305" max="2305" width="8.140625" customWidth="1"/>
    <col min="2306" max="2306" width="7" customWidth="1"/>
    <col min="2307" max="2307" width="9.28515625" customWidth="1"/>
    <col min="2308" max="2308" width="8" customWidth="1"/>
    <col min="2309" max="2309" width="10" customWidth="1"/>
    <col min="2310" max="2311" width="8.85546875" customWidth="1"/>
    <col min="2312" max="2312" width="7.85546875" customWidth="1"/>
    <col min="2313" max="2313" width="8.42578125" customWidth="1"/>
    <col min="2315" max="2315" width="7" customWidth="1"/>
    <col min="2316" max="2316" width="7.85546875" customWidth="1"/>
    <col min="2317" max="2317" width="8.140625" customWidth="1"/>
    <col min="2318" max="2318" width="8.42578125" customWidth="1"/>
    <col min="2319" max="2319" width="7.5703125" customWidth="1"/>
    <col min="2320" max="2320" width="8" customWidth="1"/>
    <col min="2561" max="2561" width="8.140625" customWidth="1"/>
    <col min="2562" max="2562" width="7" customWidth="1"/>
    <col min="2563" max="2563" width="9.28515625" customWidth="1"/>
    <col min="2564" max="2564" width="8" customWidth="1"/>
    <col min="2565" max="2565" width="10" customWidth="1"/>
    <col min="2566" max="2567" width="8.85546875" customWidth="1"/>
    <col min="2568" max="2568" width="7.85546875" customWidth="1"/>
    <col min="2569" max="2569" width="8.42578125" customWidth="1"/>
    <col min="2571" max="2571" width="7" customWidth="1"/>
    <col min="2572" max="2572" width="7.85546875" customWidth="1"/>
    <col min="2573" max="2573" width="8.140625" customWidth="1"/>
    <col min="2574" max="2574" width="8.42578125" customWidth="1"/>
    <col min="2575" max="2575" width="7.5703125" customWidth="1"/>
    <col min="2576" max="2576" width="8" customWidth="1"/>
    <col min="2817" max="2817" width="8.140625" customWidth="1"/>
    <col min="2818" max="2818" width="7" customWidth="1"/>
    <col min="2819" max="2819" width="9.28515625" customWidth="1"/>
    <col min="2820" max="2820" width="8" customWidth="1"/>
    <col min="2821" max="2821" width="10" customWidth="1"/>
    <col min="2822" max="2823" width="8.85546875" customWidth="1"/>
    <col min="2824" max="2824" width="7.85546875" customWidth="1"/>
    <col min="2825" max="2825" width="8.42578125" customWidth="1"/>
    <col min="2827" max="2827" width="7" customWidth="1"/>
    <col min="2828" max="2828" width="7.85546875" customWidth="1"/>
    <col min="2829" max="2829" width="8.140625" customWidth="1"/>
    <col min="2830" max="2830" width="8.42578125" customWidth="1"/>
    <col min="2831" max="2831" width="7.5703125" customWidth="1"/>
    <col min="2832" max="2832" width="8" customWidth="1"/>
    <col min="3073" max="3073" width="8.140625" customWidth="1"/>
    <col min="3074" max="3074" width="7" customWidth="1"/>
    <col min="3075" max="3075" width="9.28515625" customWidth="1"/>
    <col min="3076" max="3076" width="8" customWidth="1"/>
    <col min="3077" max="3077" width="10" customWidth="1"/>
    <col min="3078" max="3079" width="8.85546875" customWidth="1"/>
    <col min="3080" max="3080" width="7.85546875" customWidth="1"/>
    <col min="3081" max="3081" width="8.42578125" customWidth="1"/>
    <col min="3083" max="3083" width="7" customWidth="1"/>
    <col min="3084" max="3084" width="7.85546875" customWidth="1"/>
    <col min="3085" max="3085" width="8.140625" customWidth="1"/>
    <col min="3086" max="3086" width="8.42578125" customWidth="1"/>
    <col min="3087" max="3087" width="7.5703125" customWidth="1"/>
    <col min="3088" max="3088" width="8" customWidth="1"/>
    <col min="3329" max="3329" width="8.140625" customWidth="1"/>
    <col min="3330" max="3330" width="7" customWidth="1"/>
    <col min="3331" max="3331" width="9.28515625" customWidth="1"/>
    <col min="3332" max="3332" width="8" customWidth="1"/>
    <col min="3333" max="3333" width="10" customWidth="1"/>
    <col min="3334" max="3335" width="8.85546875" customWidth="1"/>
    <col min="3336" max="3336" width="7.85546875" customWidth="1"/>
    <col min="3337" max="3337" width="8.42578125" customWidth="1"/>
    <col min="3339" max="3339" width="7" customWidth="1"/>
    <col min="3340" max="3340" width="7.85546875" customWidth="1"/>
    <col min="3341" max="3341" width="8.140625" customWidth="1"/>
    <col min="3342" max="3342" width="8.42578125" customWidth="1"/>
    <col min="3343" max="3343" width="7.5703125" customWidth="1"/>
    <col min="3344" max="3344" width="8" customWidth="1"/>
    <col min="3585" max="3585" width="8.140625" customWidth="1"/>
    <col min="3586" max="3586" width="7" customWidth="1"/>
    <col min="3587" max="3587" width="9.28515625" customWidth="1"/>
    <col min="3588" max="3588" width="8" customWidth="1"/>
    <col min="3589" max="3589" width="10" customWidth="1"/>
    <col min="3590" max="3591" width="8.85546875" customWidth="1"/>
    <col min="3592" max="3592" width="7.85546875" customWidth="1"/>
    <col min="3593" max="3593" width="8.42578125" customWidth="1"/>
    <col min="3595" max="3595" width="7" customWidth="1"/>
    <col min="3596" max="3596" width="7.85546875" customWidth="1"/>
    <col min="3597" max="3597" width="8.140625" customWidth="1"/>
    <col min="3598" max="3598" width="8.42578125" customWidth="1"/>
    <col min="3599" max="3599" width="7.5703125" customWidth="1"/>
    <col min="3600" max="3600" width="8" customWidth="1"/>
    <col min="3841" max="3841" width="8.140625" customWidth="1"/>
    <col min="3842" max="3842" width="7" customWidth="1"/>
    <col min="3843" max="3843" width="9.28515625" customWidth="1"/>
    <col min="3844" max="3844" width="8" customWidth="1"/>
    <col min="3845" max="3845" width="10" customWidth="1"/>
    <col min="3846" max="3847" width="8.85546875" customWidth="1"/>
    <col min="3848" max="3848" width="7.85546875" customWidth="1"/>
    <col min="3849" max="3849" width="8.42578125" customWidth="1"/>
    <col min="3851" max="3851" width="7" customWidth="1"/>
    <col min="3852" max="3852" width="7.85546875" customWidth="1"/>
    <col min="3853" max="3853" width="8.140625" customWidth="1"/>
    <col min="3854" max="3854" width="8.42578125" customWidth="1"/>
    <col min="3855" max="3855" width="7.5703125" customWidth="1"/>
    <col min="3856" max="3856" width="8" customWidth="1"/>
    <col min="4097" max="4097" width="8.140625" customWidth="1"/>
    <col min="4098" max="4098" width="7" customWidth="1"/>
    <col min="4099" max="4099" width="9.28515625" customWidth="1"/>
    <col min="4100" max="4100" width="8" customWidth="1"/>
    <col min="4101" max="4101" width="10" customWidth="1"/>
    <col min="4102" max="4103" width="8.85546875" customWidth="1"/>
    <col min="4104" max="4104" width="7.85546875" customWidth="1"/>
    <col min="4105" max="4105" width="8.42578125" customWidth="1"/>
    <col min="4107" max="4107" width="7" customWidth="1"/>
    <col min="4108" max="4108" width="7.85546875" customWidth="1"/>
    <col min="4109" max="4109" width="8.140625" customWidth="1"/>
    <col min="4110" max="4110" width="8.42578125" customWidth="1"/>
    <col min="4111" max="4111" width="7.5703125" customWidth="1"/>
    <col min="4112" max="4112" width="8" customWidth="1"/>
    <col min="4353" max="4353" width="8.140625" customWidth="1"/>
    <col min="4354" max="4354" width="7" customWidth="1"/>
    <col min="4355" max="4355" width="9.28515625" customWidth="1"/>
    <col min="4356" max="4356" width="8" customWidth="1"/>
    <col min="4357" max="4357" width="10" customWidth="1"/>
    <col min="4358" max="4359" width="8.85546875" customWidth="1"/>
    <col min="4360" max="4360" width="7.85546875" customWidth="1"/>
    <col min="4361" max="4361" width="8.42578125" customWidth="1"/>
    <col min="4363" max="4363" width="7" customWidth="1"/>
    <col min="4364" max="4364" width="7.85546875" customWidth="1"/>
    <col min="4365" max="4365" width="8.140625" customWidth="1"/>
    <col min="4366" max="4366" width="8.42578125" customWidth="1"/>
    <col min="4367" max="4367" width="7.5703125" customWidth="1"/>
    <col min="4368" max="4368" width="8" customWidth="1"/>
    <col min="4609" max="4609" width="8.140625" customWidth="1"/>
    <col min="4610" max="4610" width="7" customWidth="1"/>
    <col min="4611" max="4611" width="9.28515625" customWidth="1"/>
    <col min="4612" max="4612" width="8" customWidth="1"/>
    <col min="4613" max="4613" width="10" customWidth="1"/>
    <col min="4614" max="4615" width="8.85546875" customWidth="1"/>
    <col min="4616" max="4616" width="7.85546875" customWidth="1"/>
    <col min="4617" max="4617" width="8.42578125" customWidth="1"/>
    <col min="4619" max="4619" width="7" customWidth="1"/>
    <col min="4620" max="4620" width="7.85546875" customWidth="1"/>
    <col min="4621" max="4621" width="8.140625" customWidth="1"/>
    <col min="4622" max="4622" width="8.42578125" customWidth="1"/>
    <col min="4623" max="4623" width="7.5703125" customWidth="1"/>
    <col min="4624" max="4624" width="8" customWidth="1"/>
    <col min="4865" max="4865" width="8.140625" customWidth="1"/>
    <col min="4866" max="4866" width="7" customWidth="1"/>
    <col min="4867" max="4867" width="9.28515625" customWidth="1"/>
    <col min="4868" max="4868" width="8" customWidth="1"/>
    <col min="4869" max="4869" width="10" customWidth="1"/>
    <col min="4870" max="4871" width="8.85546875" customWidth="1"/>
    <col min="4872" max="4872" width="7.85546875" customWidth="1"/>
    <col min="4873" max="4873" width="8.42578125" customWidth="1"/>
    <col min="4875" max="4875" width="7" customWidth="1"/>
    <col min="4876" max="4876" width="7.85546875" customWidth="1"/>
    <col min="4877" max="4877" width="8.140625" customWidth="1"/>
    <col min="4878" max="4878" width="8.42578125" customWidth="1"/>
    <col min="4879" max="4879" width="7.5703125" customWidth="1"/>
    <col min="4880" max="4880" width="8" customWidth="1"/>
    <col min="5121" max="5121" width="8.140625" customWidth="1"/>
    <col min="5122" max="5122" width="7" customWidth="1"/>
    <col min="5123" max="5123" width="9.28515625" customWidth="1"/>
    <col min="5124" max="5124" width="8" customWidth="1"/>
    <col min="5125" max="5125" width="10" customWidth="1"/>
    <col min="5126" max="5127" width="8.85546875" customWidth="1"/>
    <col min="5128" max="5128" width="7.85546875" customWidth="1"/>
    <col min="5129" max="5129" width="8.42578125" customWidth="1"/>
    <col min="5131" max="5131" width="7" customWidth="1"/>
    <col min="5132" max="5132" width="7.85546875" customWidth="1"/>
    <col min="5133" max="5133" width="8.140625" customWidth="1"/>
    <col min="5134" max="5134" width="8.42578125" customWidth="1"/>
    <col min="5135" max="5135" width="7.5703125" customWidth="1"/>
    <col min="5136" max="5136" width="8" customWidth="1"/>
    <col min="5377" max="5377" width="8.140625" customWidth="1"/>
    <col min="5378" max="5378" width="7" customWidth="1"/>
    <col min="5379" max="5379" width="9.28515625" customWidth="1"/>
    <col min="5380" max="5380" width="8" customWidth="1"/>
    <col min="5381" max="5381" width="10" customWidth="1"/>
    <col min="5382" max="5383" width="8.85546875" customWidth="1"/>
    <col min="5384" max="5384" width="7.85546875" customWidth="1"/>
    <col min="5385" max="5385" width="8.42578125" customWidth="1"/>
    <col min="5387" max="5387" width="7" customWidth="1"/>
    <col min="5388" max="5388" width="7.85546875" customWidth="1"/>
    <col min="5389" max="5389" width="8.140625" customWidth="1"/>
    <col min="5390" max="5390" width="8.42578125" customWidth="1"/>
    <col min="5391" max="5391" width="7.5703125" customWidth="1"/>
    <col min="5392" max="5392" width="8" customWidth="1"/>
    <col min="5633" max="5633" width="8.140625" customWidth="1"/>
    <col min="5634" max="5634" width="7" customWidth="1"/>
    <col min="5635" max="5635" width="9.28515625" customWidth="1"/>
    <col min="5636" max="5636" width="8" customWidth="1"/>
    <col min="5637" max="5637" width="10" customWidth="1"/>
    <col min="5638" max="5639" width="8.85546875" customWidth="1"/>
    <col min="5640" max="5640" width="7.85546875" customWidth="1"/>
    <col min="5641" max="5641" width="8.42578125" customWidth="1"/>
    <col min="5643" max="5643" width="7" customWidth="1"/>
    <col min="5644" max="5644" width="7.85546875" customWidth="1"/>
    <col min="5645" max="5645" width="8.140625" customWidth="1"/>
    <col min="5646" max="5646" width="8.42578125" customWidth="1"/>
    <col min="5647" max="5647" width="7.5703125" customWidth="1"/>
    <col min="5648" max="5648" width="8" customWidth="1"/>
    <col min="5889" max="5889" width="8.140625" customWidth="1"/>
    <col min="5890" max="5890" width="7" customWidth="1"/>
    <col min="5891" max="5891" width="9.28515625" customWidth="1"/>
    <col min="5892" max="5892" width="8" customWidth="1"/>
    <col min="5893" max="5893" width="10" customWidth="1"/>
    <col min="5894" max="5895" width="8.85546875" customWidth="1"/>
    <col min="5896" max="5896" width="7.85546875" customWidth="1"/>
    <col min="5897" max="5897" width="8.42578125" customWidth="1"/>
    <col min="5899" max="5899" width="7" customWidth="1"/>
    <col min="5900" max="5900" width="7.85546875" customWidth="1"/>
    <col min="5901" max="5901" width="8.140625" customWidth="1"/>
    <col min="5902" max="5902" width="8.42578125" customWidth="1"/>
    <col min="5903" max="5903" width="7.5703125" customWidth="1"/>
    <col min="5904" max="5904" width="8" customWidth="1"/>
    <col min="6145" max="6145" width="8.140625" customWidth="1"/>
    <col min="6146" max="6146" width="7" customWidth="1"/>
    <col min="6147" max="6147" width="9.28515625" customWidth="1"/>
    <col min="6148" max="6148" width="8" customWidth="1"/>
    <col min="6149" max="6149" width="10" customWidth="1"/>
    <col min="6150" max="6151" width="8.85546875" customWidth="1"/>
    <col min="6152" max="6152" width="7.85546875" customWidth="1"/>
    <col min="6153" max="6153" width="8.42578125" customWidth="1"/>
    <col min="6155" max="6155" width="7" customWidth="1"/>
    <col min="6156" max="6156" width="7.85546875" customWidth="1"/>
    <col min="6157" max="6157" width="8.140625" customWidth="1"/>
    <col min="6158" max="6158" width="8.42578125" customWidth="1"/>
    <col min="6159" max="6159" width="7.5703125" customWidth="1"/>
    <col min="6160" max="6160" width="8" customWidth="1"/>
    <col min="6401" max="6401" width="8.140625" customWidth="1"/>
    <col min="6402" max="6402" width="7" customWidth="1"/>
    <col min="6403" max="6403" width="9.28515625" customWidth="1"/>
    <col min="6404" max="6404" width="8" customWidth="1"/>
    <col min="6405" max="6405" width="10" customWidth="1"/>
    <col min="6406" max="6407" width="8.85546875" customWidth="1"/>
    <col min="6408" max="6408" width="7.85546875" customWidth="1"/>
    <col min="6409" max="6409" width="8.42578125" customWidth="1"/>
    <col min="6411" max="6411" width="7" customWidth="1"/>
    <col min="6412" max="6412" width="7.85546875" customWidth="1"/>
    <col min="6413" max="6413" width="8.140625" customWidth="1"/>
    <col min="6414" max="6414" width="8.42578125" customWidth="1"/>
    <col min="6415" max="6415" width="7.5703125" customWidth="1"/>
    <col min="6416" max="6416" width="8" customWidth="1"/>
    <col min="6657" max="6657" width="8.140625" customWidth="1"/>
    <col min="6658" max="6658" width="7" customWidth="1"/>
    <col min="6659" max="6659" width="9.28515625" customWidth="1"/>
    <col min="6660" max="6660" width="8" customWidth="1"/>
    <col min="6661" max="6661" width="10" customWidth="1"/>
    <col min="6662" max="6663" width="8.85546875" customWidth="1"/>
    <col min="6664" max="6664" width="7.85546875" customWidth="1"/>
    <col min="6665" max="6665" width="8.42578125" customWidth="1"/>
    <col min="6667" max="6667" width="7" customWidth="1"/>
    <col min="6668" max="6668" width="7.85546875" customWidth="1"/>
    <col min="6669" max="6669" width="8.140625" customWidth="1"/>
    <col min="6670" max="6670" width="8.42578125" customWidth="1"/>
    <col min="6671" max="6671" width="7.5703125" customWidth="1"/>
    <col min="6672" max="6672" width="8" customWidth="1"/>
    <col min="6913" max="6913" width="8.140625" customWidth="1"/>
    <col min="6914" max="6914" width="7" customWidth="1"/>
    <col min="6915" max="6915" width="9.28515625" customWidth="1"/>
    <col min="6916" max="6916" width="8" customWidth="1"/>
    <col min="6917" max="6917" width="10" customWidth="1"/>
    <col min="6918" max="6919" width="8.85546875" customWidth="1"/>
    <col min="6920" max="6920" width="7.85546875" customWidth="1"/>
    <col min="6921" max="6921" width="8.42578125" customWidth="1"/>
    <col min="6923" max="6923" width="7" customWidth="1"/>
    <col min="6924" max="6924" width="7.85546875" customWidth="1"/>
    <col min="6925" max="6925" width="8.140625" customWidth="1"/>
    <col min="6926" max="6926" width="8.42578125" customWidth="1"/>
    <col min="6927" max="6927" width="7.5703125" customWidth="1"/>
    <col min="6928" max="6928" width="8" customWidth="1"/>
    <col min="7169" max="7169" width="8.140625" customWidth="1"/>
    <col min="7170" max="7170" width="7" customWidth="1"/>
    <col min="7171" max="7171" width="9.28515625" customWidth="1"/>
    <col min="7172" max="7172" width="8" customWidth="1"/>
    <col min="7173" max="7173" width="10" customWidth="1"/>
    <col min="7174" max="7175" width="8.85546875" customWidth="1"/>
    <col min="7176" max="7176" width="7.85546875" customWidth="1"/>
    <col min="7177" max="7177" width="8.42578125" customWidth="1"/>
    <col min="7179" max="7179" width="7" customWidth="1"/>
    <col min="7180" max="7180" width="7.85546875" customWidth="1"/>
    <col min="7181" max="7181" width="8.140625" customWidth="1"/>
    <col min="7182" max="7182" width="8.42578125" customWidth="1"/>
    <col min="7183" max="7183" width="7.5703125" customWidth="1"/>
    <col min="7184" max="7184" width="8" customWidth="1"/>
    <col min="7425" max="7425" width="8.140625" customWidth="1"/>
    <col min="7426" max="7426" width="7" customWidth="1"/>
    <col min="7427" max="7427" width="9.28515625" customWidth="1"/>
    <col min="7428" max="7428" width="8" customWidth="1"/>
    <col min="7429" max="7429" width="10" customWidth="1"/>
    <col min="7430" max="7431" width="8.85546875" customWidth="1"/>
    <col min="7432" max="7432" width="7.85546875" customWidth="1"/>
    <col min="7433" max="7433" width="8.42578125" customWidth="1"/>
    <col min="7435" max="7435" width="7" customWidth="1"/>
    <col min="7436" max="7436" width="7.85546875" customWidth="1"/>
    <col min="7437" max="7437" width="8.140625" customWidth="1"/>
    <col min="7438" max="7438" width="8.42578125" customWidth="1"/>
    <col min="7439" max="7439" width="7.5703125" customWidth="1"/>
    <col min="7440" max="7440" width="8" customWidth="1"/>
    <col min="7681" max="7681" width="8.140625" customWidth="1"/>
    <col min="7682" max="7682" width="7" customWidth="1"/>
    <col min="7683" max="7683" width="9.28515625" customWidth="1"/>
    <col min="7684" max="7684" width="8" customWidth="1"/>
    <col min="7685" max="7685" width="10" customWidth="1"/>
    <col min="7686" max="7687" width="8.85546875" customWidth="1"/>
    <col min="7688" max="7688" width="7.85546875" customWidth="1"/>
    <col min="7689" max="7689" width="8.42578125" customWidth="1"/>
    <col min="7691" max="7691" width="7" customWidth="1"/>
    <col min="7692" max="7692" width="7.85546875" customWidth="1"/>
    <col min="7693" max="7693" width="8.140625" customWidth="1"/>
    <col min="7694" max="7694" width="8.42578125" customWidth="1"/>
    <col min="7695" max="7695" width="7.5703125" customWidth="1"/>
    <col min="7696" max="7696" width="8" customWidth="1"/>
    <col min="7937" max="7937" width="8.140625" customWidth="1"/>
    <col min="7938" max="7938" width="7" customWidth="1"/>
    <col min="7939" max="7939" width="9.28515625" customWidth="1"/>
    <col min="7940" max="7940" width="8" customWidth="1"/>
    <col min="7941" max="7941" width="10" customWidth="1"/>
    <col min="7942" max="7943" width="8.85546875" customWidth="1"/>
    <col min="7944" max="7944" width="7.85546875" customWidth="1"/>
    <col min="7945" max="7945" width="8.42578125" customWidth="1"/>
    <col min="7947" max="7947" width="7" customWidth="1"/>
    <col min="7948" max="7948" width="7.85546875" customWidth="1"/>
    <col min="7949" max="7949" width="8.140625" customWidth="1"/>
    <col min="7950" max="7950" width="8.42578125" customWidth="1"/>
    <col min="7951" max="7951" width="7.5703125" customWidth="1"/>
    <col min="7952" max="7952" width="8" customWidth="1"/>
    <col min="8193" max="8193" width="8.140625" customWidth="1"/>
    <col min="8194" max="8194" width="7" customWidth="1"/>
    <col min="8195" max="8195" width="9.28515625" customWidth="1"/>
    <col min="8196" max="8196" width="8" customWidth="1"/>
    <col min="8197" max="8197" width="10" customWidth="1"/>
    <col min="8198" max="8199" width="8.85546875" customWidth="1"/>
    <col min="8200" max="8200" width="7.85546875" customWidth="1"/>
    <col min="8201" max="8201" width="8.42578125" customWidth="1"/>
    <col min="8203" max="8203" width="7" customWidth="1"/>
    <col min="8204" max="8204" width="7.85546875" customWidth="1"/>
    <col min="8205" max="8205" width="8.140625" customWidth="1"/>
    <col min="8206" max="8206" width="8.42578125" customWidth="1"/>
    <col min="8207" max="8207" width="7.5703125" customWidth="1"/>
    <col min="8208" max="8208" width="8" customWidth="1"/>
    <col min="8449" max="8449" width="8.140625" customWidth="1"/>
    <col min="8450" max="8450" width="7" customWidth="1"/>
    <col min="8451" max="8451" width="9.28515625" customWidth="1"/>
    <col min="8452" max="8452" width="8" customWidth="1"/>
    <col min="8453" max="8453" width="10" customWidth="1"/>
    <col min="8454" max="8455" width="8.85546875" customWidth="1"/>
    <col min="8456" max="8456" width="7.85546875" customWidth="1"/>
    <col min="8457" max="8457" width="8.42578125" customWidth="1"/>
    <col min="8459" max="8459" width="7" customWidth="1"/>
    <col min="8460" max="8460" width="7.85546875" customWidth="1"/>
    <col min="8461" max="8461" width="8.140625" customWidth="1"/>
    <col min="8462" max="8462" width="8.42578125" customWidth="1"/>
    <col min="8463" max="8463" width="7.5703125" customWidth="1"/>
    <col min="8464" max="8464" width="8" customWidth="1"/>
    <col min="8705" max="8705" width="8.140625" customWidth="1"/>
    <col min="8706" max="8706" width="7" customWidth="1"/>
    <col min="8707" max="8707" width="9.28515625" customWidth="1"/>
    <col min="8708" max="8708" width="8" customWidth="1"/>
    <col min="8709" max="8709" width="10" customWidth="1"/>
    <col min="8710" max="8711" width="8.85546875" customWidth="1"/>
    <col min="8712" max="8712" width="7.85546875" customWidth="1"/>
    <col min="8713" max="8713" width="8.42578125" customWidth="1"/>
    <col min="8715" max="8715" width="7" customWidth="1"/>
    <col min="8716" max="8716" width="7.85546875" customWidth="1"/>
    <col min="8717" max="8717" width="8.140625" customWidth="1"/>
    <col min="8718" max="8718" width="8.42578125" customWidth="1"/>
    <col min="8719" max="8719" width="7.5703125" customWidth="1"/>
    <col min="8720" max="8720" width="8" customWidth="1"/>
    <col min="8961" max="8961" width="8.140625" customWidth="1"/>
    <col min="8962" max="8962" width="7" customWidth="1"/>
    <col min="8963" max="8963" width="9.28515625" customWidth="1"/>
    <col min="8964" max="8964" width="8" customWidth="1"/>
    <col min="8965" max="8965" width="10" customWidth="1"/>
    <col min="8966" max="8967" width="8.85546875" customWidth="1"/>
    <col min="8968" max="8968" width="7.85546875" customWidth="1"/>
    <col min="8969" max="8969" width="8.42578125" customWidth="1"/>
    <col min="8971" max="8971" width="7" customWidth="1"/>
    <col min="8972" max="8972" width="7.85546875" customWidth="1"/>
    <col min="8973" max="8973" width="8.140625" customWidth="1"/>
    <col min="8974" max="8974" width="8.42578125" customWidth="1"/>
    <col min="8975" max="8975" width="7.5703125" customWidth="1"/>
    <col min="8976" max="8976" width="8" customWidth="1"/>
    <col min="9217" max="9217" width="8.140625" customWidth="1"/>
    <col min="9218" max="9218" width="7" customWidth="1"/>
    <col min="9219" max="9219" width="9.28515625" customWidth="1"/>
    <col min="9220" max="9220" width="8" customWidth="1"/>
    <col min="9221" max="9221" width="10" customWidth="1"/>
    <col min="9222" max="9223" width="8.85546875" customWidth="1"/>
    <col min="9224" max="9224" width="7.85546875" customWidth="1"/>
    <col min="9225" max="9225" width="8.42578125" customWidth="1"/>
    <col min="9227" max="9227" width="7" customWidth="1"/>
    <col min="9228" max="9228" width="7.85546875" customWidth="1"/>
    <col min="9229" max="9229" width="8.140625" customWidth="1"/>
    <col min="9230" max="9230" width="8.42578125" customWidth="1"/>
    <col min="9231" max="9231" width="7.5703125" customWidth="1"/>
    <col min="9232" max="9232" width="8" customWidth="1"/>
    <col min="9473" max="9473" width="8.140625" customWidth="1"/>
    <col min="9474" max="9474" width="7" customWidth="1"/>
    <col min="9475" max="9475" width="9.28515625" customWidth="1"/>
    <col min="9476" max="9476" width="8" customWidth="1"/>
    <col min="9477" max="9477" width="10" customWidth="1"/>
    <col min="9478" max="9479" width="8.85546875" customWidth="1"/>
    <col min="9480" max="9480" width="7.85546875" customWidth="1"/>
    <col min="9481" max="9481" width="8.42578125" customWidth="1"/>
    <col min="9483" max="9483" width="7" customWidth="1"/>
    <col min="9484" max="9484" width="7.85546875" customWidth="1"/>
    <col min="9485" max="9485" width="8.140625" customWidth="1"/>
    <col min="9486" max="9486" width="8.42578125" customWidth="1"/>
    <col min="9487" max="9487" width="7.5703125" customWidth="1"/>
    <col min="9488" max="9488" width="8" customWidth="1"/>
    <col min="9729" max="9729" width="8.140625" customWidth="1"/>
    <col min="9730" max="9730" width="7" customWidth="1"/>
    <col min="9731" max="9731" width="9.28515625" customWidth="1"/>
    <col min="9732" max="9732" width="8" customWidth="1"/>
    <col min="9733" max="9733" width="10" customWidth="1"/>
    <col min="9734" max="9735" width="8.85546875" customWidth="1"/>
    <col min="9736" max="9736" width="7.85546875" customWidth="1"/>
    <col min="9737" max="9737" width="8.42578125" customWidth="1"/>
    <col min="9739" max="9739" width="7" customWidth="1"/>
    <col min="9740" max="9740" width="7.85546875" customWidth="1"/>
    <col min="9741" max="9741" width="8.140625" customWidth="1"/>
    <col min="9742" max="9742" width="8.42578125" customWidth="1"/>
    <col min="9743" max="9743" width="7.5703125" customWidth="1"/>
    <col min="9744" max="9744" width="8" customWidth="1"/>
    <col min="9985" max="9985" width="8.140625" customWidth="1"/>
    <col min="9986" max="9986" width="7" customWidth="1"/>
    <col min="9987" max="9987" width="9.28515625" customWidth="1"/>
    <col min="9988" max="9988" width="8" customWidth="1"/>
    <col min="9989" max="9989" width="10" customWidth="1"/>
    <col min="9990" max="9991" width="8.85546875" customWidth="1"/>
    <col min="9992" max="9992" width="7.85546875" customWidth="1"/>
    <col min="9993" max="9993" width="8.42578125" customWidth="1"/>
    <col min="9995" max="9995" width="7" customWidth="1"/>
    <col min="9996" max="9996" width="7.85546875" customWidth="1"/>
    <col min="9997" max="9997" width="8.140625" customWidth="1"/>
    <col min="9998" max="9998" width="8.42578125" customWidth="1"/>
    <col min="9999" max="9999" width="7.5703125" customWidth="1"/>
    <col min="10000" max="10000" width="8" customWidth="1"/>
    <col min="10241" max="10241" width="8.140625" customWidth="1"/>
    <col min="10242" max="10242" width="7" customWidth="1"/>
    <col min="10243" max="10243" width="9.28515625" customWidth="1"/>
    <col min="10244" max="10244" width="8" customWidth="1"/>
    <col min="10245" max="10245" width="10" customWidth="1"/>
    <col min="10246" max="10247" width="8.85546875" customWidth="1"/>
    <col min="10248" max="10248" width="7.85546875" customWidth="1"/>
    <col min="10249" max="10249" width="8.42578125" customWidth="1"/>
    <col min="10251" max="10251" width="7" customWidth="1"/>
    <col min="10252" max="10252" width="7.85546875" customWidth="1"/>
    <col min="10253" max="10253" width="8.140625" customWidth="1"/>
    <col min="10254" max="10254" width="8.42578125" customWidth="1"/>
    <col min="10255" max="10255" width="7.5703125" customWidth="1"/>
    <col min="10256" max="10256" width="8" customWidth="1"/>
    <col min="10497" max="10497" width="8.140625" customWidth="1"/>
    <col min="10498" max="10498" width="7" customWidth="1"/>
    <col min="10499" max="10499" width="9.28515625" customWidth="1"/>
    <col min="10500" max="10500" width="8" customWidth="1"/>
    <col min="10501" max="10501" width="10" customWidth="1"/>
    <col min="10502" max="10503" width="8.85546875" customWidth="1"/>
    <col min="10504" max="10504" width="7.85546875" customWidth="1"/>
    <col min="10505" max="10505" width="8.42578125" customWidth="1"/>
    <col min="10507" max="10507" width="7" customWidth="1"/>
    <col min="10508" max="10508" width="7.85546875" customWidth="1"/>
    <col min="10509" max="10509" width="8.140625" customWidth="1"/>
    <col min="10510" max="10510" width="8.42578125" customWidth="1"/>
    <col min="10511" max="10511" width="7.5703125" customWidth="1"/>
    <col min="10512" max="10512" width="8" customWidth="1"/>
    <col min="10753" max="10753" width="8.140625" customWidth="1"/>
    <col min="10754" max="10754" width="7" customWidth="1"/>
    <col min="10755" max="10755" width="9.28515625" customWidth="1"/>
    <col min="10756" max="10756" width="8" customWidth="1"/>
    <col min="10757" max="10757" width="10" customWidth="1"/>
    <col min="10758" max="10759" width="8.85546875" customWidth="1"/>
    <col min="10760" max="10760" width="7.85546875" customWidth="1"/>
    <col min="10761" max="10761" width="8.42578125" customWidth="1"/>
    <col min="10763" max="10763" width="7" customWidth="1"/>
    <col min="10764" max="10764" width="7.85546875" customWidth="1"/>
    <col min="10765" max="10765" width="8.140625" customWidth="1"/>
    <col min="10766" max="10766" width="8.42578125" customWidth="1"/>
    <col min="10767" max="10767" width="7.5703125" customWidth="1"/>
    <col min="10768" max="10768" width="8" customWidth="1"/>
    <col min="11009" max="11009" width="8.140625" customWidth="1"/>
    <col min="11010" max="11010" width="7" customWidth="1"/>
    <col min="11011" max="11011" width="9.28515625" customWidth="1"/>
    <col min="11012" max="11012" width="8" customWidth="1"/>
    <col min="11013" max="11013" width="10" customWidth="1"/>
    <col min="11014" max="11015" width="8.85546875" customWidth="1"/>
    <col min="11016" max="11016" width="7.85546875" customWidth="1"/>
    <col min="11017" max="11017" width="8.42578125" customWidth="1"/>
    <col min="11019" max="11019" width="7" customWidth="1"/>
    <col min="11020" max="11020" width="7.85546875" customWidth="1"/>
    <col min="11021" max="11021" width="8.140625" customWidth="1"/>
    <col min="11022" max="11022" width="8.42578125" customWidth="1"/>
    <col min="11023" max="11023" width="7.5703125" customWidth="1"/>
    <col min="11024" max="11024" width="8" customWidth="1"/>
    <col min="11265" max="11265" width="8.140625" customWidth="1"/>
    <col min="11266" max="11266" width="7" customWidth="1"/>
    <col min="11267" max="11267" width="9.28515625" customWidth="1"/>
    <col min="11268" max="11268" width="8" customWidth="1"/>
    <col min="11269" max="11269" width="10" customWidth="1"/>
    <col min="11270" max="11271" width="8.85546875" customWidth="1"/>
    <col min="11272" max="11272" width="7.85546875" customWidth="1"/>
    <col min="11273" max="11273" width="8.42578125" customWidth="1"/>
    <col min="11275" max="11275" width="7" customWidth="1"/>
    <col min="11276" max="11276" width="7.85546875" customWidth="1"/>
    <col min="11277" max="11277" width="8.140625" customWidth="1"/>
    <col min="11278" max="11278" width="8.42578125" customWidth="1"/>
    <col min="11279" max="11279" width="7.5703125" customWidth="1"/>
    <col min="11280" max="11280" width="8" customWidth="1"/>
    <col min="11521" max="11521" width="8.140625" customWidth="1"/>
    <col min="11522" max="11522" width="7" customWidth="1"/>
    <col min="11523" max="11523" width="9.28515625" customWidth="1"/>
    <col min="11524" max="11524" width="8" customWidth="1"/>
    <col min="11525" max="11525" width="10" customWidth="1"/>
    <col min="11526" max="11527" width="8.85546875" customWidth="1"/>
    <col min="11528" max="11528" width="7.85546875" customWidth="1"/>
    <col min="11529" max="11529" width="8.42578125" customWidth="1"/>
    <col min="11531" max="11531" width="7" customWidth="1"/>
    <col min="11532" max="11532" width="7.85546875" customWidth="1"/>
    <col min="11533" max="11533" width="8.140625" customWidth="1"/>
    <col min="11534" max="11534" width="8.42578125" customWidth="1"/>
    <col min="11535" max="11535" width="7.5703125" customWidth="1"/>
    <col min="11536" max="11536" width="8" customWidth="1"/>
    <col min="11777" max="11777" width="8.140625" customWidth="1"/>
    <col min="11778" max="11778" width="7" customWidth="1"/>
    <col min="11779" max="11779" width="9.28515625" customWidth="1"/>
    <col min="11780" max="11780" width="8" customWidth="1"/>
    <col min="11781" max="11781" width="10" customWidth="1"/>
    <col min="11782" max="11783" width="8.85546875" customWidth="1"/>
    <col min="11784" max="11784" width="7.85546875" customWidth="1"/>
    <col min="11785" max="11785" width="8.42578125" customWidth="1"/>
    <col min="11787" max="11787" width="7" customWidth="1"/>
    <col min="11788" max="11788" width="7.85546875" customWidth="1"/>
    <col min="11789" max="11789" width="8.140625" customWidth="1"/>
    <col min="11790" max="11790" width="8.42578125" customWidth="1"/>
    <col min="11791" max="11791" width="7.5703125" customWidth="1"/>
    <col min="11792" max="11792" width="8" customWidth="1"/>
    <col min="12033" max="12033" width="8.140625" customWidth="1"/>
    <col min="12034" max="12034" width="7" customWidth="1"/>
    <col min="12035" max="12035" width="9.28515625" customWidth="1"/>
    <col min="12036" max="12036" width="8" customWidth="1"/>
    <col min="12037" max="12037" width="10" customWidth="1"/>
    <col min="12038" max="12039" width="8.85546875" customWidth="1"/>
    <col min="12040" max="12040" width="7.85546875" customWidth="1"/>
    <col min="12041" max="12041" width="8.42578125" customWidth="1"/>
    <col min="12043" max="12043" width="7" customWidth="1"/>
    <col min="12044" max="12044" width="7.85546875" customWidth="1"/>
    <col min="12045" max="12045" width="8.140625" customWidth="1"/>
    <col min="12046" max="12046" width="8.42578125" customWidth="1"/>
    <col min="12047" max="12047" width="7.5703125" customWidth="1"/>
    <col min="12048" max="12048" width="8" customWidth="1"/>
    <col min="12289" max="12289" width="8.140625" customWidth="1"/>
    <col min="12290" max="12290" width="7" customWidth="1"/>
    <col min="12291" max="12291" width="9.28515625" customWidth="1"/>
    <col min="12292" max="12292" width="8" customWidth="1"/>
    <col min="12293" max="12293" width="10" customWidth="1"/>
    <col min="12294" max="12295" width="8.85546875" customWidth="1"/>
    <col min="12296" max="12296" width="7.85546875" customWidth="1"/>
    <col min="12297" max="12297" width="8.42578125" customWidth="1"/>
    <col min="12299" max="12299" width="7" customWidth="1"/>
    <col min="12300" max="12300" width="7.85546875" customWidth="1"/>
    <col min="12301" max="12301" width="8.140625" customWidth="1"/>
    <col min="12302" max="12302" width="8.42578125" customWidth="1"/>
    <col min="12303" max="12303" width="7.5703125" customWidth="1"/>
    <col min="12304" max="12304" width="8" customWidth="1"/>
    <col min="12545" max="12545" width="8.140625" customWidth="1"/>
    <col min="12546" max="12546" width="7" customWidth="1"/>
    <col min="12547" max="12547" width="9.28515625" customWidth="1"/>
    <col min="12548" max="12548" width="8" customWidth="1"/>
    <col min="12549" max="12549" width="10" customWidth="1"/>
    <col min="12550" max="12551" width="8.85546875" customWidth="1"/>
    <col min="12552" max="12552" width="7.85546875" customWidth="1"/>
    <col min="12553" max="12553" width="8.42578125" customWidth="1"/>
    <col min="12555" max="12555" width="7" customWidth="1"/>
    <col min="12556" max="12556" width="7.85546875" customWidth="1"/>
    <col min="12557" max="12557" width="8.140625" customWidth="1"/>
    <col min="12558" max="12558" width="8.42578125" customWidth="1"/>
    <col min="12559" max="12559" width="7.5703125" customWidth="1"/>
    <col min="12560" max="12560" width="8" customWidth="1"/>
    <col min="12801" max="12801" width="8.140625" customWidth="1"/>
    <col min="12802" max="12802" width="7" customWidth="1"/>
    <col min="12803" max="12803" width="9.28515625" customWidth="1"/>
    <col min="12804" max="12804" width="8" customWidth="1"/>
    <col min="12805" max="12805" width="10" customWidth="1"/>
    <col min="12806" max="12807" width="8.85546875" customWidth="1"/>
    <col min="12808" max="12808" width="7.85546875" customWidth="1"/>
    <col min="12809" max="12809" width="8.42578125" customWidth="1"/>
    <col min="12811" max="12811" width="7" customWidth="1"/>
    <col min="12812" max="12812" width="7.85546875" customWidth="1"/>
    <col min="12813" max="12813" width="8.140625" customWidth="1"/>
    <col min="12814" max="12814" width="8.42578125" customWidth="1"/>
    <col min="12815" max="12815" width="7.5703125" customWidth="1"/>
    <col min="12816" max="12816" width="8" customWidth="1"/>
    <col min="13057" max="13057" width="8.140625" customWidth="1"/>
    <col min="13058" max="13058" width="7" customWidth="1"/>
    <col min="13059" max="13059" width="9.28515625" customWidth="1"/>
    <col min="13060" max="13060" width="8" customWidth="1"/>
    <col min="13061" max="13061" width="10" customWidth="1"/>
    <col min="13062" max="13063" width="8.85546875" customWidth="1"/>
    <col min="13064" max="13064" width="7.85546875" customWidth="1"/>
    <col min="13065" max="13065" width="8.42578125" customWidth="1"/>
    <col min="13067" max="13067" width="7" customWidth="1"/>
    <col min="13068" max="13068" width="7.85546875" customWidth="1"/>
    <col min="13069" max="13069" width="8.140625" customWidth="1"/>
    <col min="13070" max="13070" width="8.42578125" customWidth="1"/>
    <col min="13071" max="13071" width="7.5703125" customWidth="1"/>
    <col min="13072" max="13072" width="8" customWidth="1"/>
    <col min="13313" max="13313" width="8.140625" customWidth="1"/>
    <col min="13314" max="13314" width="7" customWidth="1"/>
    <col min="13315" max="13315" width="9.28515625" customWidth="1"/>
    <col min="13316" max="13316" width="8" customWidth="1"/>
    <col min="13317" max="13317" width="10" customWidth="1"/>
    <col min="13318" max="13319" width="8.85546875" customWidth="1"/>
    <col min="13320" max="13320" width="7.85546875" customWidth="1"/>
    <col min="13321" max="13321" width="8.42578125" customWidth="1"/>
    <col min="13323" max="13323" width="7" customWidth="1"/>
    <col min="13324" max="13324" width="7.85546875" customWidth="1"/>
    <col min="13325" max="13325" width="8.140625" customWidth="1"/>
    <col min="13326" max="13326" width="8.42578125" customWidth="1"/>
    <col min="13327" max="13327" width="7.5703125" customWidth="1"/>
    <col min="13328" max="13328" width="8" customWidth="1"/>
    <col min="13569" max="13569" width="8.140625" customWidth="1"/>
    <col min="13570" max="13570" width="7" customWidth="1"/>
    <col min="13571" max="13571" width="9.28515625" customWidth="1"/>
    <col min="13572" max="13572" width="8" customWidth="1"/>
    <col min="13573" max="13573" width="10" customWidth="1"/>
    <col min="13574" max="13575" width="8.85546875" customWidth="1"/>
    <col min="13576" max="13576" width="7.85546875" customWidth="1"/>
    <col min="13577" max="13577" width="8.42578125" customWidth="1"/>
    <col min="13579" max="13579" width="7" customWidth="1"/>
    <col min="13580" max="13580" width="7.85546875" customWidth="1"/>
    <col min="13581" max="13581" width="8.140625" customWidth="1"/>
    <col min="13582" max="13582" width="8.42578125" customWidth="1"/>
    <col min="13583" max="13583" width="7.5703125" customWidth="1"/>
    <col min="13584" max="13584" width="8" customWidth="1"/>
    <col min="13825" max="13825" width="8.140625" customWidth="1"/>
    <col min="13826" max="13826" width="7" customWidth="1"/>
    <col min="13827" max="13827" width="9.28515625" customWidth="1"/>
    <col min="13828" max="13828" width="8" customWidth="1"/>
    <col min="13829" max="13829" width="10" customWidth="1"/>
    <col min="13830" max="13831" width="8.85546875" customWidth="1"/>
    <col min="13832" max="13832" width="7.85546875" customWidth="1"/>
    <col min="13833" max="13833" width="8.42578125" customWidth="1"/>
    <col min="13835" max="13835" width="7" customWidth="1"/>
    <col min="13836" max="13836" width="7.85546875" customWidth="1"/>
    <col min="13837" max="13837" width="8.140625" customWidth="1"/>
    <col min="13838" max="13838" width="8.42578125" customWidth="1"/>
    <col min="13839" max="13839" width="7.5703125" customWidth="1"/>
    <col min="13840" max="13840" width="8" customWidth="1"/>
    <col min="14081" max="14081" width="8.140625" customWidth="1"/>
    <col min="14082" max="14082" width="7" customWidth="1"/>
    <col min="14083" max="14083" width="9.28515625" customWidth="1"/>
    <col min="14084" max="14084" width="8" customWidth="1"/>
    <col min="14085" max="14085" width="10" customWidth="1"/>
    <col min="14086" max="14087" width="8.85546875" customWidth="1"/>
    <col min="14088" max="14088" width="7.85546875" customWidth="1"/>
    <col min="14089" max="14089" width="8.42578125" customWidth="1"/>
    <col min="14091" max="14091" width="7" customWidth="1"/>
    <col min="14092" max="14092" width="7.85546875" customWidth="1"/>
    <col min="14093" max="14093" width="8.140625" customWidth="1"/>
    <col min="14094" max="14094" width="8.42578125" customWidth="1"/>
    <col min="14095" max="14095" width="7.5703125" customWidth="1"/>
    <col min="14096" max="14096" width="8" customWidth="1"/>
    <col min="14337" max="14337" width="8.140625" customWidth="1"/>
    <col min="14338" max="14338" width="7" customWidth="1"/>
    <col min="14339" max="14339" width="9.28515625" customWidth="1"/>
    <col min="14340" max="14340" width="8" customWidth="1"/>
    <col min="14341" max="14341" width="10" customWidth="1"/>
    <col min="14342" max="14343" width="8.85546875" customWidth="1"/>
    <col min="14344" max="14344" width="7.85546875" customWidth="1"/>
    <col min="14345" max="14345" width="8.42578125" customWidth="1"/>
    <col min="14347" max="14347" width="7" customWidth="1"/>
    <col min="14348" max="14348" width="7.85546875" customWidth="1"/>
    <col min="14349" max="14349" width="8.140625" customWidth="1"/>
    <col min="14350" max="14350" width="8.42578125" customWidth="1"/>
    <col min="14351" max="14351" width="7.5703125" customWidth="1"/>
    <col min="14352" max="14352" width="8" customWidth="1"/>
    <col min="14593" max="14593" width="8.140625" customWidth="1"/>
    <col min="14594" max="14594" width="7" customWidth="1"/>
    <col min="14595" max="14595" width="9.28515625" customWidth="1"/>
    <col min="14596" max="14596" width="8" customWidth="1"/>
    <col min="14597" max="14597" width="10" customWidth="1"/>
    <col min="14598" max="14599" width="8.85546875" customWidth="1"/>
    <col min="14600" max="14600" width="7.85546875" customWidth="1"/>
    <col min="14601" max="14601" width="8.42578125" customWidth="1"/>
    <col min="14603" max="14603" width="7" customWidth="1"/>
    <col min="14604" max="14604" width="7.85546875" customWidth="1"/>
    <col min="14605" max="14605" width="8.140625" customWidth="1"/>
    <col min="14606" max="14606" width="8.42578125" customWidth="1"/>
    <col min="14607" max="14607" width="7.5703125" customWidth="1"/>
    <col min="14608" max="14608" width="8" customWidth="1"/>
    <col min="14849" max="14849" width="8.140625" customWidth="1"/>
    <col min="14850" max="14850" width="7" customWidth="1"/>
    <col min="14851" max="14851" width="9.28515625" customWidth="1"/>
    <col min="14852" max="14852" width="8" customWidth="1"/>
    <col min="14853" max="14853" width="10" customWidth="1"/>
    <col min="14854" max="14855" width="8.85546875" customWidth="1"/>
    <col min="14856" max="14856" width="7.85546875" customWidth="1"/>
    <col min="14857" max="14857" width="8.42578125" customWidth="1"/>
    <col min="14859" max="14859" width="7" customWidth="1"/>
    <col min="14860" max="14860" width="7.85546875" customWidth="1"/>
    <col min="14861" max="14861" width="8.140625" customWidth="1"/>
    <col min="14862" max="14862" width="8.42578125" customWidth="1"/>
    <col min="14863" max="14863" width="7.5703125" customWidth="1"/>
    <col min="14864" max="14864" width="8" customWidth="1"/>
    <col min="15105" max="15105" width="8.140625" customWidth="1"/>
    <col min="15106" max="15106" width="7" customWidth="1"/>
    <col min="15107" max="15107" width="9.28515625" customWidth="1"/>
    <col min="15108" max="15108" width="8" customWidth="1"/>
    <col min="15109" max="15109" width="10" customWidth="1"/>
    <col min="15110" max="15111" width="8.85546875" customWidth="1"/>
    <col min="15112" max="15112" width="7.85546875" customWidth="1"/>
    <col min="15113" max="15113" width="8.42578125" customWidth="1"/>
    <col min="15115" max="15115" width="7" customWidth="1"/>
    <col min="15116" max="15116" width="7.85546875" customWidth="1"/>
    <col min="15117" max="15117" width="8.140625" customWidth="1"/>
    <col min="15118" max="15118" width="8.42578125" customWidth="1"/>
    <col min="15119" max="15119" width="7.5703125" customWidth="1"/>
    <col min="15120" max="15120" width="8" customWidth="1"/>
    <col min="15361" max="15361" width="8.140625" customWidth="1"/>
    <col min="15362" max="15362" width="7" customWidth="1"/>
    <col min="15363" max="15363" width="9.28515625" customWidth="1"/>
    <col min="15364" max="15364" width="8" customWidth="1"/>
    <col min="15365" max="15365" width="10" customWidth="1"/>
    <col min="15366" max="15367" width="8.85546875" customWidth="1"/>
    <col min="15368" max="15368" width="7.85546875" customWidth="1"/>
    <col min="15369" max="15369" width="8.42578125" customWidth="1"/>
    <col min="15371" max="15371" width="7" customWidth="1"/>
    <col min="15372" max="15372" width="7.85546875" customWidth="1"/>
    <col min="15373" max="15373" width="8.140625" customWidth="1"/>
    <col min="15374" max="15374" width="8.42578125" customWidth="1"/>
    <col min="15375" max="15375" width="7.5703125" customWidth="1"/>
    <col min="15376" max="15376" width="8" customWidth="1"/>
    <col min="15617" max="15617" width="8.140625" customWidth="1"/>
    <col min="15618" max="15618" width="7" customWidth="1"/>
    <col min="15619" max="15619" width="9.28515625" customWidth="1"/>
    <col min="15620" max="15620" width="8" customWidth="1"/>
    <col min="15621" max="15621" width="10" customWidth="1"/>
    <col min="15622" max="15623" width="8.85546875" customWidth="1"/>
    <col min="15624" max="15624" width="7.85546875" customWidth="1"/>
    <col min="15625" max="15625" width="8.42578125" customWidth="1"/>
    <col min="15627" max="15627" width="7" customWidth="1"/>
    <col min="15628" max="15628" width="7.85546875" customWidth="1"/>
    <col min="15629" max="15629" width="8.140625" customWidth="1"/>
    <col min="15630" max="15630" width="8.42578125" customWidth="1"/>
    <col min="15631" max="15631" width="7.5703125" customWidth="1"/>
    <col min="15632" max="15632" width="8" customWidth="1"/>
    <col min="15873" max="15873" width="8.140625" customWidth="1"/>
    <col min="15874" max="15874" width="7" customWidth="1"/>
    <col min="15875" max="15875" width="9.28515625" customWidth="1"/>
    <col min="15876" max="15876" width="8" customWidth="1"/>
    <col min="15877" max="15877" width="10" customWidth="1"/>
    <col min="15878" max="15879" width="8.85546875" customWidth="1"/>
    <col min="15880" max="15880" width="7.85546875" customWidth="1"/>
    <col min="15881" max="15881" width="8.42578125" customWidth="1"/>
    <col min="15883" max="15883" width="7" customWidth="1"/>
    <col min="15884" max="15884" width="7.85546875" customWidth="1"/>
    <col min="15885" max="15885" width="8.140625" customWidth="1"/>
    <col min="15886" max="15886" width="8.42578125" customWidth="1"/>
    <col min="15887" max="15887" width="7.5703125" customWidth="1"/>
    <col min="15888" max="15888" width="8" customWidth="1"/>
    <col min="16129" max="16129" width="8.140625" customWidth="1"/>
    <col min="16130" max="16130" width="7" customWidth="1"/>
    <col min="16131" max="16131" width="9.28515625" customWidth="1"/>
    <col min="16132" max="16132" width="8" customWidth="1"/>
    <col min="16133" max="16133" width="10" customWidth="1"/>
    <col min="16134" max="16135" width="8.85546875" customWidth="1"/>
    <col min="16136" max="16136" width="7.85546875" customWidth="1"/>
    <col min="16137" max="16137" width="8.42578125" customWidth="1"/>
    <col min="16139" max="16139" width="7" customWidth="1"/>
    <col min="16140" max="16140" width="7.85546875" customWidth="1"/>
    <col min="16141" max="16141" width="8.140625" customWidth="1"/>
    <col min="16142" max="16142" width="8.42578125" customWidth="1"/>
    <col min="16143" max="16143" width="7.5703125" customWidth="1"/>
    <col min="16144" max="16144" width="8" customWidth="1"/>
  </cols>
  <sheetData>
    <row r="1" spans="1:16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5" t="s">
        <v>15</v>
      </c>
    </row>
    <row r="2" spans="1:16">
      <c r="A2" s="1">
        <v>1</v>
      </c>
      <c r="B2" s="1">
        <v>1</v>
      </c>
      <c r="C2" s="1">
        <v>14183</v>
      </c>
      <c r="D2" s="6">
        <v>0.94</v>
      </c>
      <c r="E2" s="6">
        <v>837.41</v>
      </c>
      <c r="F2" s="5">
        <v>3.3</v>
      </c>
      <c r="G2" s="5">
        <v>1356</v>
      </c>
      <c r="H2" s="6">
        <v>3.6678832116788316</v>
      </c>
      <c r="I2" s="6">
        <v>0.3473877176901925</v>
      </c>
      <c r="J2" s="6">
        <v>787.16539999999998</v>
      </c>
      <c r="K2" s="1" t="s">
        <v>16</v>
      </c>
      <c r="L2" s="1" t="s">
        <v>17</v>
      </c>
      <c r="M2" s="1" t="s">
        <v>16</v>
      </c>
      <c r="N2" s="1">
        <v>1</v>
      </c>
      <c r="O2" s="1">
        <v>1</v>
      </c>
      <c r="P2" s="5">
        <v>58</v>
      </c>
    </row>
    <row r="3" spans="1:16">
      <c r="A3" s="1">
        <v>1</v>
      </c>
      <c r="B3" s="1">
        <v>2</v>
      </c>
      <c r="C3" s="1">
        <v>13364</v>
      </c>
      <c r="D3" s="6">
        <v>0.96</v>
      </c>
      <c r="E3" s="6">
        <v>833.67</v>
      </c>
      <c r="F3" s="5">
        <v>2.8</v>
      </c>
      <c r="G3" s="5">
        <v>1516</v>
      </c>
      <c r="H3" s="6">
        <v>4.8740053050397876</v>
      </c>
      <c r="I3" s="6">
        <v>0.34720143669560011</v>
      </c>
      <c r="J3" s="6">
        <v>800.32319999999993</v>
      </c>
      <c r="K3" s="1" t="s">
        <v>16</v>
      </c>
      <c r="L3" s="1" t="s">
        <v>17</v>
      </c>
      <c r="M3" s="1" t="s">
        <v>16</v>
      </c>
      <c r="N3" s="1">
        <v>1</v>
      </c>
      <c r="O3" s="1">
        <v>1</v>
      </c>
      <c r="P3" s="5">
        <v>53</v>
      </c>
    </row>
    <row r="4" spans="1:16">
      <c r="A4" s="1">
        <v>1</v>
      </c>
      <c r="B4" s="1">
        <v>3</v>
      </c>
      <c r="C4" s="1">
        <v>13238</v>
      </c>
      <c r="D4" s="6">
        <v>1.06</v>
      </c>
      <c r="E4" s="6">
        <v>809.45</v>
      </c>
      <c r="F4" s="5">
        <v>2.2999999999999998</v>
      </c>
      <c r="G4" s="5">
        <v>1626</v>
      </c>
      <c r="H4" s="6">
        <v>6.3387978142076502</v>
      </c>
      <c r="I4" s="6">
        <v>0.37754947877322859</v>
      </c>
      <c r="J4" s="6">
        <v>858.01700000000005</v>
      </c>
      <c r="K4" s="1" t="s">
        <v>16</v>
      </c>
      <c r="L4" s="1" t="s">
        <v>17</v>
      </c>
      <c r="M4" s="1" t="s">
        <v>16</v>
      </c>
      <c r="N4" s="1">
        <v>1</v>
      </c>
      <c r="O4" s="1">
        <v>1</v>
      </c>
      <c r="P4" s="5">
        <v>54</v>
      </c>
    </row>
    <row r="5" spans="1:16">
      <c r="A5" s="1">
        <v>1</v>
      </c>
      <c r="B5" s="1">
        <v>4</v>
      </c>
      <c r="C5" s="1">
        <v>14153</v>
      </c>
      <c r="D5" s="6">
        <v>1.1000000000000001</v>
      </c>
      <c r="E5" s="6">
        <v>803.85</v>
      </c>
      <c r="F5" s="5">
        <v>2.6</v>
      </c>
      <c r="G5" s="5">
        <v>1526</v>
      </c>
      <c r="H5" s="6">
        <v>5.5352303523035227</v>
      </c>
      <c r="I5" s="6">
        <v>0.42393838762099906</v>
      </c>
      <c r="J5" s="6">
        <v>884.23500000000001</v>
      </c>
      <c r="K5" s="1" t="s">
        <v>16</v>
      </c>
      <c r="L5" s="1" t="s">
        <v>17</v>
      </c>
      <c r="M5" s="1" t="s">
        <v>16</v>
      </c>
      <c r="N5" s="1">
        <v>1</v>
      </c>
      <c r="O5" s="1">
        <v>1</v>
      </c>
      <c r="P5" s="5">
        <v>58</v>
      </c>
    </row>
    <row r="6" spans="1:16">
      <c r="A6" s="1">
        <v>1</v>
      </c>
      <c r="B6" s="1">
        <v>5</v>
      </c>
      <c r="C6" s="1">
        <v>13896</v>
      </c>
      <c r="D6" s="6">
        <v>1.1200000000000001</v>
      </c>
      <c r="E6" s="6">
        <v>797.42</v>
      </c>
      <c r="F6" s="5">
        <v>2.6</v>
      </c>
      <c r="G6" s="5">
        <v>1711</v>
      </c>
      <c r="H6" s="6">
        <v>5.4752851711026622</v>
      </c>
      <c r="I6" s="6">
        <v>0.38133275762809443</v>
      </c>
      <c r="J6" s="6">
        <v>893.11040000000003</v>
      </c>
      <c r="K6" s="1" t="s">
        <v>16</v>
      </c>
      <c r="L6" s="1" t="s">
        <v>17</v>
      </c>
      <c r="M6" s="1" t="s">
        <v>16</v>
      </c>
      <c r="N6" s="1">
        <v>1</v>
      </c>
      <c r="O6" s="1">
        <v>1</v>
      </c>
      <c r="P6" s="5">
        <v>53</v>
      </c>
    </row>
    <row r="7" spans="1:16">
      <c r="A7" s="1">
        <v>1</v>
      </c>
      <c r="B7" s="1">
        <v>6</v>
      </c>
      <c r="C7" s="1">
        <v>14522</v>
      </c>
      <c r="D7" s="6">
        <v>1.1599999999999999</v>
      </c>
      <c r="E7" s="6">
        <v>792.17</v>
      </c>
      <c r="F7" s="5">
        <v>2.5</v>
      </c>
      <c r="G7" s="5">
        <v>1857</v>
      </c>
      <c r="H7" s="6">
        <v>6.1043689320388346</v>
      </c>
      <c r="I7" s="6">
        <v>0.39422944498003032</v>
      </c>
      <c r="J7" s="6">
        <v>918.91719999999987</v>
      </c>
      <c r="K7" s="1" t="s">
        <v>16</v>
      </c>
      <c r="L7" s="1" t="s">
        <v>17</v>
      </c>
      <c r="M7" s="1" t="s">
        <v>16</v>
      </c>
      <c r="N7" s="1">
        <v>1</v>
      </c>
      <c r="O7" s="1">
        <v>1</v>
      </c>
      <c r="P7" s="5">
        <v>49</v>
      </c>
    </row>
    <row r="8" spans="1:16">
      <c r="A8" s="1">
        <v>1</v>
      </c>
      <c r="B8" s="1">
        <v>7</v>
      </c>
      <c r="C8" s="1">
        <v>14606</v>
      </c>
      <c r="D8" s="6">
        <v>1.2</v>
      </c>
      <c r="E8" s="6">
        <v>782.61</v>
      </c>
      <c r="F8" s="5">
        <v>2.2000000000000002</v>
      </c>
      <c r="G8" s="5">
        <v>1430</v>
      </c>
      <c r="H8" s="6">
        <v>6.8380462724935738</v>
      </c>
      <c r="I8" s="6">
        <v>0.41277557168287005</v>
      </c>
      <c r="J8" s="6">
        <v>939.13199999999995</v>
      </c>
      <c r="K8" s="1" t="s">
        <v>16</v>
      </c>
      <c r="L8" s="1" t="s">
        <v>17</v>
      </c>
      <c r="M8" s="1" t="s">
        <v>16</v>
      </c>
      <c r="N8" s="1">
        <v>1</v>
      </c>
      <c r="O8" s="1">
        <v>1</v>
      </c>
      <c r="P8" s="5">
        <v>66</v>
      </c>
    </row>
    <row r="9" spans="1:16">
      <c r="A9" s="1">
        <v>1</v>
      </c>
      <c r="B9" s="1">
        <v>8</v>
      </c>
      <c r="C9" s="1">
        <v>15329</v>
      </c>
      <c r="D9" s="6">
        <v>1.24</v>
      </c>
      <c r="E9" s="6">
        <v>779.96</v>
      </c>
      <c r="F9" s="5">
        <v>2</v>
      </c>
      <c r="G9" s="5">
        <v>1974</v>
      </c>
      <c r="H9" s="6">
        <v>7.5390625</v>
      </c>
      <c r="I9" s="6">
        <v>0.43036075412616609</v>
      </c>
      <c r="J9" s="6">
        <v>967.15039999999999</v>
      </c>
      <c r="K9" s="1" t="s">
        <v>16</v>
      </c>
      <c r="L9" s="1" t="s">
        <v>17</v>
      </c>
      <c r="M9" s="1" t="s">
        <v>16</v>
      </c>
      <c r="N9" s="1">
        <v>1</v>
      </c>
      <c r="O9" s="1">
        <v>1</v>
      </c>
      <c r="P9" s="5">
        <v>49</v>
      </c>
    </row>
    <row r="10" spans="1:16">
      <c r="A10" s="1">
        <v>1</v>
      </c>
      <c r="B10" s="1">
        <v>9</v>
      </c>
      <c r="C10" s="1">
        <v>17600</v>
      </c>
      <c r="D10" s="6">
        <v>1.32</v>
      </c>
      <c r="E10" s="6">
        <v>784.12</v>
      </c>
      <c r="F10" s="5">
        <v>1.9</v>
      </c>
      <c r="G10" s="5">
        <v>2403</v>
      </c>
      <c r="H10" s="6">
        <v>7.211729622266402</v>
      </c>
      <c r="I10" s="6">
        <v>0.38732954545454545</v>
      </c>
      <c r="J10" s="6">
        <v>1035.0384000000001</v>
      </c>
      <c r="K10" s="1" t="s">
        <v>16</v>
      </c>
      <c r="L10" s="1" t="s">
        <v>17</v>
      </c>
      <c r="M10" s="1" t="s">
        <v>16</v>
      </c>
      <c r="N10" s="1">
        <v>1</v>
      </c>
      <c r="O10" s="1">
        <v>1</v>
      </c>
      <c r="P10" s="5">
        <v>43</v>
      </c>
    </row>
    <row r="11" spans="1:16">
      <c r="A11" s="1">
        <v>1</v>
      </c>
      <c r="B11" s="1">
        <v>10</v>
      </c>
      <c r="C11" s="1">
        <v>20708</v>
      </c>
      <c r="D11" s="6">
        <v>1.44</v>
      </c>
      <c r="E11" s="6">
        <v>786.29</v>
      </c>
      <c r="F11" s="5">
        <v>1.8</v>
      </c>
      <c r="G11" s="5">
        <v>2990</v>
      </c>
      <c r="H11" s="6">
        <v>6.1969696969696972</v>
      </c>
      <c r="I11" s="6">
        <v>0.32827892601892988</v>
      </c>
      <c r="J11" s="6">
        <v>1132.2575999999999</v>
      </c>
      <c r="K11" s="1" t="s">
        <v>16</v>
      </c>
      <c r="L11" s="1" t="s">
        <v>17</v>
      </c>
      <c r="M11" s="1" t="s">
        <v>16</v>
      </c>
      <c r="N11" s="1">
        <v>1</v>
      </c>
      <c r="O11" s="1">
        <v>1</v>
      </c>
      <c r="P11" s="5">
        <v>38</v>
      </c>
    </row>
    <row r="12" spans="1:16">
      <c r="A12" s="1">
        <v>2</v>
      </c>
      <c r="B12" s="1">
        <v>1</v>
      </c>
      <c r="C12" s="1">
        <v>9413</v>
      </c>
      <c r="D12" s="6">
        <v>0.42</v>
      </c>
      <c r="E12" s="6">
        <v>1574.6</v>
      </c>
      <c r="F12" s="5">
        <v>2.2000000000000002</v>
      </c>
      <c r="G12" s="5">
        <v>1688.7</v>
      </c>
      <c r="H12" s="6">
        <v>6.7741935483870961</v>
      </c>
      <c r="I12" s="6">
        <v>0.44884733878678423</v>
      </c>
      <c r="J12" s="6">
        <v>661.33199999999999</v>
      </c>
      <c r="K12" s="1" t="s">
        <v>16</v>
      </c>
      <c r="L12" s="1" t="s">
        <v>16</v>
      </c>
      <c r="M12" s="1" t="s">
        <v>16</v>
      </c>
      <c r="N12" s="1">
        <v>1</v>
      </c>
      <c r="O12" s="1">
        <v>1</v>
      </c>
      <c r="P12" s="5">
        <v>39</v>
      </c>
    </row>
    <row r="13" spans="1:16">
      <c r="A13" s="1">
        <v>2</v>
      </c>
      <c r="B13" s="1">
        <v>2</v>
      </c>
      <c r="C13" s="1">
        <v>11126</v>
      </c>
      <c r="D13" s="6">
        <v>0.48</v>
      </c>
      <c r="E13" s="6">
        <v>1548.9</v>
      </c>
      <c r="F13" s="5">
        <v>2.1</v>
      </c>
      <c r="G13" s="5">
        <v>1882</v>
      </c>
      <c r="H13" s="6">
        <v>7.684887459807074</v>
      </c>
      <c r="I13" s="6">
        <v>0.47429444544310623</v>
      </c>
      <c r="J13" s="6">
        <v>743.47199999999998</v>
      </c>
      <c r="K13" s="1" t="s">
        <v>16</v>
      </c>
      <c r="L13" s="1" t="s">
        <v>16</v>
      </c>
      <c r="M13" s="1" t="s">
        <v>16</v>
      </c>
      <c r="N13" s="1">
        <v>1</v>
      </c>
      <c r="O13" s="1">
        <v>1</v>
      </c>
      <c r="P13" s="5">
        <v>39</v>
      </c>
    </row>
    <row r="14" spans="1:16">
      <c r="A14" s="1">
        <v>2</v>
      </c>
      <c r="B14" s="1">
        <v>3</v>
      </c>
      <c r="C14" s="1">
        <v>12061</v>
      </c>
      <c r="D14" s="6">
        <v>0.54</v>
      </c>
      <c r="E14" s="6">
        <v>1528.2</v>
      </c>
      <c r="F14" s="5">
        <v>1.7</v>
      </c>
      <c r="G14" s="5">
        <v>2094.5</v>
      </c>
      <c r="H14" s="6">
        <v>9.1437308868501521</v>
      </c>
      <c r="I14" s="6">
        <v>0.49514965591576154</v>
      </c>
      <c r="J14" s="6">
        <v>825.22800000000007</v>
      </c>
      <c r="K14" s="1" t="s">
        <v>16</v>
      </c>
      <c r="L14" s="1" t="s">
        <v>16</v>
      </c>
      <c r="M14" s="1" t="s">
        <v>16</v>
      </c>
      <c r="N14" s="1">
        <v>1</v>
      </c>
      <c r="O14" s="1">
        <v>1</v>
      </c>
      <c r="P14" s="5">
        <v>39</v>
      </c>
    </row>
    <row r="15" spans="1:16">
      <c r="A15" s="1">
        <v>2</v>
      </c>
      <c r="B15" s="1">
        <v>4</v>
      </c>
      <c r="C15" s="1">
        <v>13216</v>
      </c>
      <c r="D15" s="6">
        <v>0.6</v>
      </c>
      <c r="E15" s="6">
        <v>1533.8</v>
      </c>
      <c r="F15" s="5">
        <v>1.5</v>
      </c>
      <c r="G15" s="5">
        <v>2333.1999999999998</v>
      </c>
      <c r="H15" s="6">
        <v>11.072386058981232</v>
      </c>
      <c r="I15" s="6">
        <v>0.47684624697336564</v>
      </c>
      <c r="J15" s="6">
        <v>920.28</v>
      </c>
      <c r="K15" s="1" t="s">
        <v>16</v>
      </c>
      <c r="L15" s="1" t="s">
        <v>16</v>
      </c>
      <c r="M15" s="1" t="s">
        <v>16</v>
      </c>
      <c r="N15" s="1">
        <v>1</v>
      </c>
      <c r="O15" s="1">
        <v>1</v>
      </c>
      <c r="P15" s="5">
        <v>38</v>
      </c>
    </row>
    <row r="16" spans="1:16">
      <c r="A16" s="1">
        <v>2</v>
      </c>
      <c r="B16" s="1">
        <v>5</v>
      </c>
      <c r="C16" s="1">
        <v>14471</v>
      </c>
      <c r="D16" s="6">
        <v>0.66</v>
      </c>
      <c r="E16" s="6">
        <v>1530.7</v>
      </c>
      <c r="F16" s="5">
        <v>1.5</v>
      </c>
      <c r="G16" s="5">
        <v>2578.4</v>
      </c>
      <c r="H16" s="6">
        <v>8.3711340206185554</v>
      </c>
      <c r="I16" s="6">
        <v>0.4045332043397139</v>
      </c>
      <c r="J16" s="6">
        <v>1010.2620000000001</v>
      </c>
      <c r="K16" s="1" t="s">
        <v>16</v>
      </c>
      <c r="L16" s="1" t="s">
        <v>16</v>
      </c>
      <c r="M16" s="1" t="s">
        <v>16</v>
      </c>
      <c r="N16" s="1">
        <v>1</v>
      </c>
      <c r="O16" s="1">
        <v>1</v>
      </c>
      <c r="P16" s="5">
        <v>39</v>
      </c>
    </row>
    <row r="17" spans="1:16">
      <c r="A17" s="1">
        <v>2</v>
      </c>
      <c r="B17" s="1">
        <v>6</v>
      </c>
      <c r="C17" s="1">
        <v>15283</v>
      </c>
      <c r="D17" s="6">
        <v>0.74</v>
      </c>
      <c r="E17" s="6">
        <v>1545.9</v>
      </c>
      <c r="F17" s="5">
        <v>1.8</v>
      </c>
      <c r="G17" s="5">
        <v>2786</v>
      </c>
      <c r="H17" s="6">
        <v>7.7346570397111902</v>
      </c>
      <c r="I17" s="6">
        <v>0.35163253287967022</v>
      </c>
      <c r="J17" s="6">
        <v>1143.9660000000001</v>
      </c>
      <c r="K17" s="1" t="s">
        <v>16</v>
      </c>
      <c r="L17" s="1" t="s">
        <v>16</v>
      </c>
      <c r="M17" s="1" t="s">
        <v>16</v>
      </c>
      <c r="N17" s="1">
        <v>1</v>
      </c>
      <c r="O17" s="1">
        <v>1</v>
      </c>
      <c r="P17" s="5">
        <v>41</v>
      </c>
    </row>
    <row r="18" spans="1:16">
      <c r="A18" s="1">
        <v>2</v>
      </c>
      <c r="B18" s="1">
        <v>7</v>
      </c>
      <c r="C18" s="1">
        <v>23296</v>
      </c>
      <c r="D18" s="6">
        <v>0.82</v>
      </c>
      <c r="E18" s="6">
        <v>1554.5</v>
      </c>
      <c r="F18" s="5">
        <v>1.6</v>
      </c>
      <c r="G18" s="5">
        <v>2944.1</v>
      </c>
      <c r="H18" s="6">
        <v>8.5077186963979425</v>
      </c>
      <c r="I18" s="6">
        <v>0.52635645604395609</v>
      </c>
      <c r="J18" s="6">
        <v>1274.69</v>
      </c>
      <c r="K18" s="1" t="s">
        <v>16</v>
      </c>
      <c r="L18" s="1" t="s">
        <v>16</v>
      </c>
      <c r="M18" s="1" t="s">
        <v>16</v>
      </c>
      <c r="N18" s="1">
        <v>1</v>
      </c>
      <c r="O18" s="1">
        <v>1</v>
      </c>
      <c r="P18" s="5">
        <v>43</v>
      </c>
    </row>
    <row r="19" spans="1:16">
      <c r="A19" s="1">
        <v>2</v>
      </c>
      <c r="B19" s="1">
        <v>8</v>
      </c>
      <c r="C19" s="1">
        <v>24259</v>
      </c>
      <c r="D19" s="6">
        <v>0.92</v>
      </c>
      <c r="E19" s="6">
        <v>1563.1</v>
      </c>
      <c r="F19" s="5">
        <v>2</v>
      </c>
      <c r="G19" s="5">
        <v>3242.4</v>
      </c>
      <c r="H19" s="6">
        <v>6.4369501466275656</v>
      </c>
      <c r="I19" s="6">
        <v>0.46481718125231875</v>
      </c>
      <c r="J19" s="6">
        <v>1438.0519999999999</v>
      </c>
      <c r="K19" s="1" t="s">
        <v>16</v>
      </c>
      <c r="L19" s="1" t="s">
        <v>16</v>
      </c>
      <c r="M19" s="1" t="s">
        <v>16</v>
      </c>
      <c r="N19" s="1">
        <v>1</v>
      </c>
      <c r="O19" s="1">
        <v>1</v>
      </c>
      <c r="P19" s="5">
        <v>44</v>
      </c>
    </row>
    <row r="20" spans="1:16">
      <c r="A20" s="1">
        <v>2</v>
      </c>
      <c r="B20" s="1">
        <v>9</v>
      </c>
      <c r="C20" s="1">
        <v>26715</v>
      </c>
      <c r="D20" s="6">
        <v>0.97</v>
      </c>
      <c r="E20" s="6">
        <v>1580.2</v>
      </c>
      <c r="F20" s="5">
        <v>2.2999999999999998</v>
      </c>
      <c r="G20" s="5">
        <v>3479.2</v>
      </c>
      <c r="H20" s="6">
        <v>4.8972188633615481</v>
      </c>
      <c r="I20" s="6">
        <v>0.41519745461351298</v>
      </c>
      <c r="J20" s="6">
        <v>1532.7940000000001</v>
      </c>
      <c r="K20" s="1" t="s">
        <v>16</v>
      </c>
      <c r="L20" s="1" t="s">
        <v>16</v>
      </c>
      <c r="M20" s="1" t="s">
        <v>16</v>
      </c>
      <c r="N20" s="1">
        <v>1</v>
      </c>
      <c r="O20" s="1">
        <v>1</v>
      </c>
      <c r="P20" s="5">
        <v>44</v>
      </c>
    </row>
    <row r="21" spans="1:16">
      <c r="A21" s="1">
        <v>2</v>
      </c>
      <c r="B21" s="1">
        <v>10</v>
      </c>
      <c r="C21" s="1">
        <v>28767</v>
      </c>
      <c r="D21" s="6">
        <v>1.03</v>
      </c>
      <c r="E21" s="6">
        <v>1575.1</v>
      </c>
      <c r="F21" s="5">
        <v>2.4</v>
      </c>
      <c r="G21" s="5">
        <v>3522.8</v>
      </c>
      <c r="H21" s="6">
        <v>4.7249724972497251</v>
      </c>
      <c r="I21" s="6">
        <v>0.40372649216115686</v>
      </c>
      <c r="J21" s="6">
        <v>1622.3529999999998</v>
      </c>
      <c r="K21" s="1" t="s">
        <v>16</v>
      </c>
      <c r="L21" s="1" t="s">
        <v>16</v>
      </c>
      <c r="M21" s="1" t="s">
        <v>16</v>
      </c>
      <c r="N21" s="1">
        <v>1</v>
      </c>
      <c r="O21" s="1">
        <v>1</v>
      </c>
      <c r="P21" s="5">
        <v>45</v>
      </c>
    </row>
    <row r="22" spans="1:16">
      <c r="A22" s="1">
        <v>3</v>
      </c>
      <c r="B22" s="1">
        <v>1</v>
      </c>
      <c r="C22" s="1">
        <v>5816</v>
      </c>
      <c r="D22" s="6">
        <v>0.51</v>
      </c>
      <c r="E22" s="6">
        <v>223.37</v>
      </c>
      <c r="F22" s="5">
        <v>2</v>
      </c>
      <c r="G22" s="5">
        <v>361</v>
      </c>
      <c r="H22" s="6">
        <v>2.4068901303538177</v>
      </c>
      <c r="I22" s="6">
        <v>0.43070839064649241</v>
      </c>
      <c r="J22" s="6">
        <v>113.9187</v>
      </c>
      <c r="K22" s="1" t="s">
        <v>16</v>
      </c>
      <c r="L22" s="1" t="s">
        <v>16</v>
      </c>
      <c r="M22" s="1" t="s">
        <v>16</v>
      </c>
      <c r="N22" s="1">
        <v>2</v>
      </c>
      <c r="O22" s="1">
        <v>1</v>
      </c>
      <c r="P22" s="5">
        <v>32</v>
      </c>
    </row>
    <row r="23" spans="1:16">
      <c r="A23" s="1">
        <v>3</v>
      </c>
      <c r="B23" s="1">
        <v>2</v>
      </c>
      <c r="C23" s="1">
        <v>6522</v>
      </c>
      <c r="D23" s="6">
        <v>0.54</v>
      </c>
      <c r="E23" s="6">
        <v>221.03</v>
      </c>
      <c r="F23" s="5">
        <v>1.9</v>
      </c>
      <c r="G23" s="5">
        <v>375</v>
      </c>
      <c r="H23" s="6">
        <v>2.5965665236051501</v>
      </c>
      <c r="I23" s="6">
        <v>0.46028825513646121</v>
      </c>
      <c r="J23" s="6">
        <v>119.35620000000002</v>
      </c>
      <c r="K23" s="1" t="s">
        <v>16</v>
      </c>
      <c r="L23" s="1" t="s">
        <v>16</v>
      </c>
      <c r="M23" s="1" t="s">
        <v>16</v>
      </c>
      <c r="N23" s="1">
        <v>2</v>
      </c>
      <c r="O23" s="1">
        <v>1</v>
      </c>
      <c r="P23" s="5">
        <v>31</v>
      </c>
    </row>
    <row r="24" spans="1:16">
      <c r="A24" s="1">
        <v>3</v>
      </c>
      <c r="B24" s="1">
        <v>3</v>
      </c>
      <c r="C24" s="1">
        <v>7244</v>
      </c>
      <c r="D24" s="6">
        <v>0.57999999999999996</v>
      </c>
      <c r="E24" s="6">
        <v>219.7</v>
      </c>
      <c r="F24" s="5">
        <v>1.6</v>
      </c>
      <c r="G24" s="5">
        <v>429.3</v>
      </c>
      <c r="H24" s="6">
        <v>3.2365145228215764</v>
      </c>
      <c r="I24" s="6">
        <v>0.47170071783545003</v>
      </c>
      <c r="J24" s="6">
        <v>127.42599999999999</v>
      </c>
      <c r="K24" s="1" t="s">
        <v>16</v>
      </c>
      <c r="L24" s="1" t="s">
        <v>16</v>
      </c>
      <c r="M24" s="1" t="s">
        <v>16</v>
      </c>
      <c r="N24" s="1">
        <v>2</v>
      </c>
      <c r="O24" s="1">
        <v>1</v>
      </c>
      <c r="P24" s="5">
        <v>29</v>
      </c>
    </row>
    <row r="25" spans="1:16">
      <c r="A25" s="1">
        <v>3</v>
      </c>
      <c r="B25" s="1">
        <v>4</v>
      </c>
      <c r="C25" s="1">
        <v>7490</v>
      </c>
      <c r="D25" s="6">
        <v>0.64</v>
      </c>
      <c r="E25" s="6">
        <v>211.47</v>
      </c>
      <c r="F25" s="5">
        <v>1.6</v>
      </c>
      <c r="G25" s="5">
        <v>488.7</v>
      </c>
      <c r="H25" s="6">
        <v>2.9460745440126885</v>
      </c>
      <c r="I25" s="6">
        <v>0.47329773030707611</v>
      </c>
      <c r="J25" s="6">
        <v>135.3408</v>
      </c>
      <c r="K25" s="1" t="s">
        <v>16</v>
      </c>
      <c r="L25" s="1" t="s">
        <v>16</v>
      </c>
      <c r="M25" s="1" t="s">
        <v>16</v>
      </c>
      <c r="N25" s="1">
        <v>2</v>
      </c>
      <c r="O25" s="1">
        <v>1</v>
      </c>
      <c r="P25" s="5">
        <v>27</v>
      </c>
    </row>
    <row r="26" spans="1:16">
      <c r="A26" s="1">
        <v>3</v>
      </c>
      <c r="B26" s="1">
        <v>5</v>
      </c>
      <c r="C26" s="1">
        <v>8236</v>
      </c>
      <c r="D26" s="6">
        <v>0.7</v>
      </c>
      <c r="E26" s="6">
        <v>213.04</v>
      </c>
      <c r="F26" s="5">
        <v>1.9</v>
      </c>
      <c r="G26" s="5">
        <v>450.5</v>
      </c>
      <c r="H26" s="6">
        <v>2.6978417266187051</v>
      </c>
      <c r="I26" s="6">
        <v>0.46381738708110731</v>
      </c>
      <c r="J26" s="6">
        <v>149.12799999999999</v>
      </c>
      <c r="K26" s="1" t="s">
        <v>16</v>
      </c>
      <c r="L26" s="1" t="s">
        <v>16</v>
      </c>
      <c r="M26" s="1" t="s">
        <v>16</v>
      </c>
      <c r="N26" s="1">
        <v>2</v>
      </c>
      <c r="O26" s="1">
        <v>1</v>
      </c>
      <c r="P26" s="5">
        <v>32</v>
      </c>
    </row>
    <row r="27" spans="1:16">
      <c r="A27" s="1">
        <v>3</v>
      </c>
      <c r="B27" s="1">
        <v>6</v>
      </c>
      <c r="C27" s="1">
        <v>8271</v>
      </c>
      <c r="D27" s="6">
        <v>0.74</v>
      </c>
      <c r="E27" s="6">
        <v>214.22</v>
      </c>
      <c r="F27" s="5">
        <v>2.4</v>
      </c>
      <c r="G27" s="5">
        <v>532.79999999999995</v>
      </c>
      <c r="H27" s="6">
        <v>2.4791192103264996</v>
      </c>
      <c r="I27" s="6">
        <v>0.48252931930842702</v>
      </c>
      <c r="J27" s="6">
        <v>158.52279999999999</v>
      </c>
      <c r="K27" s="1" t="s">
        <v>16</v>
      </c>
      <c r="L27" s="1" t="s">
        <v>16</v>
      </c>
      <c r="M27" s="1" t="s">
        <v>16</v>
      </c>
      <c r="N27" s="1">
        <v>2</v>
      </c>
      <c r="O27" s="1">
        <v>1</v>
      </c>
      <c r="P27" s="5">
        <v>29</v>
      </c>
    </row>
    <row r="28" spans="1:16">
      <c r="A28" s="1">
        <v>3</v>
      </c>
      <c r="B28" s="1">
        <v>7</v>
      </c>
      <c r="C28" s="1">
        <v>8084</v>
      </c>
      <c r="D28" s="6">
        <v>0.78</v>
      </c>
      <c r="E28" s="6">
        <v>215.46</v>
      </c>
      <c r="F28" s="5">
        <v>1.9</v>
      </c>
      <c r="G28" s="5">
        <v>519.29999999999995</v>
      </c>
      <c r="H28" s="6">
        <v>2.8209576682859123</v>
      </c>
      <c r="I28" s="6">
        <v>0.41810984661058881</v>
      </c>
      <c r="J28" s="6">
        <v>168.05880000000002</v>
      </c>
      <c r="K28" s="1" t="s">
        <v>16</v>
      </c>
      <c r="L28" s="1" t="s">
        <v>16</v>
      </c>
      <c r="M28" s="1" t="s">
        <v>16</v>
      </c>
      <c r="N28" s="1">
        <v>2</v>
      </c>
      <c r="O28" s="1">
        <v>1</v>
      </c>
      <c r="P28" s="5">
        <v>32</v>
      </c>
    </row>
    <row r="29" spans="1:16">
      <c r="A29" s="1">
        <v>3</v>
      </c>
      <c r="B29" s="1">
        <v>8</v>
      </c>
      <c r="C29" s="1">
        <v>8495</v>
      </c>
      <c r="D29" s="6">
        <v>0.82</v>
      </c>
      <c r="E29" s="6">
        <v>218.54</v>
      </c>
      <c r="F29" s="5">
        <v>1.8</v>
      </c>
      <c r="G29" s="5">
        <v>518.6</v>
      </c>
      <c r="H29" s="6">
        <v>2.9532533164876815</v>
      </c>
      <c r="I29" s="6">
        <v>0.38811065332548556</v>
      </c>
      <c r="J29" s="6">
        <v>179.2028</v>
      </c>
      <c r="K29" s="1" t="s">
        <v>16</v>
      </c>
      <c r="L29" s="1" t="s">
        <v>16</v>
      </c>
      <c r="M29" s="1" t="s">
        <v>16</v>
      </c>
      <c r="N29" s="1">
        <v>2</v>
      </c>
      <c r="O29" s="1">
        <v>1</v>
      </c>
      <c r="P29" s="5">
        <v>34</v>
      </c>
    </row>
    <row r="30" spans="1:16">
      <c r="A30" s="1">
        <v>3</v>
      </c>
      <c r="B30" s="1">
        <v>9</v>
      </c>
      <c r="C30" s="1">
        <v>9432</v>
      </c>
      <c r="D30" s="6">
        <v>0.88</v>
      </c>
      <c r="E30" s="6">
        <v>221.42</v>
      </c>
      <c r="F30" s="5">
        <v>2</v>
      </c>
      <c r="G30" s="5">
        <v>496.8</v>
      </c>
      <c r="H30" s="6">
        <v>2.6375878220140514</v>
      </c>
      <c r="I30" s="6">
        <v>0.3975826972010178</v>
      </c>
      <c r="J30" s="6">
        <v>194.84959999999998</v>
      </c>
      <c r="K30" s="1" t="s">
        <v>16</v>
      </c>
      <c r="L30" s="1" t="s">
        <v>16</v>
      </c>
      <c r="M30" s="1" t="s">
        <v>16</v>
      </c>
      <c r="N30" s="1">
        <v>2</v>
      </c>
      <c r="O30" s="1">
        <v>1</v>
      </c>
      <c r="P30" s="5">
        <v>38</v>
      </c>
    </row>
    <row r="31" spans="1:16">
      <c r="A31" s="1">
        <v>3</v>
      </c>
      <c r="B31" s="1">
        <v>10</v>
      </c>
      <c r="C31" s="1">
        <v>10040</v>
      </c>
      <c r="D31" s="6">
        <v>1.04</v>
      </c>
      <c r="E31" s="6">
        <v>225.77</v>
      </c>
      <c r="F31" s="5">
        <v>2.1</v>
      </c>
      <c r="G31" s="5">
        <v>604.1</v>
      </c>
      <c r="H31" s="6">
        <v>2.6905487804878052</v>
      </c>
      <c r="I31" s="6">
        <v>0.1752988047808765</v>
      </c>
      <c r="J31" s="6">
        <v>234.80080000000001</v>
      </c>
      <c r="K31" s="1" t="s">
        <v>16</v>
      </c>
      <c r="L31" s="1" t="s">
        <v>16</v>
      </c>
      <c r="M31" s="1" t="s">
        <v>16</v>
      </c>
      <c r="N31" s="1">
        <v>2</v>
      </c>
      <c r="O31" s="1">
        <v>1</v>
      </c>
      <c r="P31" s="5">
        <v>36</v>
      </c>
    </row>
    <row r="32" spans="1:16">
      <c r="A32" s="1">
        <v>4</v>
      </c>
      <c r="B32" s="1">
        <v>1</v>
      </c>
      <c r="C32" s="1">
        <v>4136</v>
      </c>
      <c r="D32" s="6">
        <v>0.52</v>
      </c>
      <c r="E32" s="6">
        <v>251.92</v>
      </c>
      <c r="F32" s="5">
        <v>1.7</v>
      </c>
      <c r="G32" s="5">
        <v>464.9</v>
      </c>
      <c r="H32" s="6">
        <v>3.9935483870967747</v>
      </c>
      <c r="I32" s="6">
        <v>0.44003868471953578</v>
      </c>
      <c r="J32" s="6">
        <v>130.9984</v>
      </c>
      <c r="K32" s="1" t="s">
        <v>16</v>
      </c>
      <c r="L32" s="1" t="s">
        <v>16</v>
      </c>
      <c r="M32" s="1" t="s">
        <v>16</v>
      </c>
      <c r="N32" s="1">
        <v>3</v>
      </c>
      <c r="O32" s="1">
        <v>1</v>
      </c>
      <c r="P32" s="5">
        <v>27</v>
      </c>
    </row>
    <row r="33" spans="1:16">
      <c r="A33" s="1">
        <v>4</v>
      </c>
      <c r="B33" s="1">
        <v>2</v>
      </c>
      <c r="C33" s="1">
        <v>4715</v>
      </c>
      <c r="D33" s="6">
        <v>0.6</v>
      </c>
      <c r="E33" s="6">
        <v>250.69</v>
      </c>
      <c r="F33" s="5">
        <v>1.6</v>
      </c>
      <c r="G33" s="5">
        <v>493.8</v>
      </c>
      <c r="H33" s="6">
        <v>4.2020089285714279</v>
      </c>
      <c r="I33" s="6">
        <v>0.44687168610816541</v>
      </c>
      <c r="J33" s="6">
        <v>150.41399999999999</v>
      </c>
      <c r="K33" s="1" t="s">
        <v>16</v>
      </c>
      <c r="L33" s="1" t="s">
        <v>16</v>
      </c>
      <c r="M33" s="1" t="s">
        <v>16</v>
      </c>
      <c r="N33" s="1">
        <v>3</v>
      </c>
      <c r="O33" s="1">
        <v>1</v>
      </c>
      <c r="P33" s="5">
        <v>30</v>
      </c>
    </row>
    <row r="34" spans="1:16">
      <c r="A34" s="1">
        <v>4</v>
      </c>
      <c r="B34" s="1">
        <v>3</v>
      </c>
      <c r="C34" s="1">
        <v>5219</v>
      </c>
      <c r="D34" s="6">
        <v>0.64</v>
      </c>
      <c r="E34" s="6">
        <v>245.74</v>
      </c>
      <c r="F34" s="5">
        <v>1.7</v>
      </c>
      <c r="G34" s="5">
        <v>516.79999999999995</v>
      </c>
      <c r="H34" s="6">
        <v>4.0152284263959386</v>
      </c>
      <c r="I34" s="6">
        <v>0.46119946349875457</v>
      </c>
      <c r="J34" s="6">
        <v>157.27360000000002</v>
      </c>
      <c r="K34" s="1" t="s">
        <v>16</v>
      </c>
      <c r="L34" s="1" t="s">
        <v>16</v>
      </c>
      <c r="M34" s="1" t="s">
        <v>16</v>
      </c>
      <c r="N34" s="1">
        <v>3</v>
      </c>
      <c r="O34" s="1">
        <v>1</v>
      </c>
      <c r="P34" s="5">
        <v>30</v>
      </c>
    </row>
    <row r="35" spans="1:16">
      <c r="A35" s="1">
        <v>4</v>
      </c>
      <c r="B35" s="1">
        <v>4</v>
      </c>
      <c r="C35" s="1">
        <v>6235</v>
      </c>
      <c r="D35" s="6">
        <v>0.68</v>
      </c>
      <c r="E35" s="6">
        <v>245.7</v>
      </c>
      <c r="F35" s="5">
        <v>1.3</v>
      </c>
      <c r="G35" s="5">
        <v>582.6</v>
      </c>
      <c r="H35" s="6">
        <v>4.8557692307692308</v>
      </c>
      <c r="I35" s="6">
        <v>0.49125902165196472</v>
      </c>
      <c r="J35" s="6">
        <v>167.07599999999999</v>
      </c>
      <c r="K35" s="1" t="s">
        <v>16</v>
      </c>
      <c r="L35" s="1" t="s">
        <v>16</v>
      </c>
      <c r="M35" s="1" t="s">
        <v>16</v>
      </c>
      <c r="N35" s="1">
        <v>3</v>
      </c>
      <c r="O35" s="1">
        <v>1</v>
      </c>
      <c r="P35" s="5">
        <v>28</v>
      </c>
    </row>
    <row r="36" spans="1:16">
      <c r="A36" s="1">
        <v>4</v>
      </c>
      <c r="B36" s="1">
        <v>5</v>
      </c>
      <c r="C36" s="1">
        <v>15701</v>
      </c>
      <c r="D36" s="6">
        <v>0.72</v>
      </c>
      <c r="E36" s="6">
        <v>423.7</v>
      </c>
      <c r="F36" s="5">
        <v>1.6</v>
      </c>
      <c r="G36" s="5">
        <v>955</v>
      </c>
      <c r="H36" s="6">
        <v>3.5512630014858835</v>
      </c>
      <c r="I36" s="6">
        <v>0.57620533723966627</v>
      </c>
      <c r="J36" s="6">
        <v>305.06399999999996</v>
      </c>
      <c r="K36" s="1" t="s">
        <v>16</v>
      </c>
      <c r="L36" s="1" t="s">
        <v>16</v>
      </c>
      <c r="M36" s="1" t="s">
        <v>16</v>
      </c>
      <c r="N36" s="1">
        <v>3</v>
      </c>
      <c r="O36" s="1">
        <v>1</v>
      </c>
      <c r="P36" s="5">
        <v>28</v>
      </c>
    </row>
    <row r="37" spans="1:16">
      <c r="A37" s="1">
        <v>4</v>
      </c>
      <c r="B37" s="1">
        <v>6</v>
      </c>
      <c r="C37" s="1">
        <v>16078</v>
      </c>
      <c r="D37" s="6">
        <v>0.76</v>
      </c>
      <c r="E37" s="6">
        <v>405</v>
      </c>
      <c r="F37" s="5">
        <v>2.7</v>
      </c>
      <c r="G37" s="5">
        <v>870</v>
      </c>
      <c r="H37" s="6">
        <v>2.1123755334281649</v>
      </c>
      <c r="I37" s="6">
        <v>0.58073143425799234</v>
      </c>
      <c r="J37" s="6">
        <v>307.8</v>
      </c>
      <c r="K37" s="1" t="s">
        <v>16</v>
      </c>
      <c r="L37" s="1" t="s">
        <v>16</v>
      </c>
      <c r="M37" s="1" t="s">
        <v>16</v>
      </c>
      <c r="N37" s="1">
        <v>3</v>
      </c>
      <c r="O37" s="1">
        <v>1</v>
      </c>
      <c r="P37" s="5">
        <v>36</v>
      </c>
    </row>
    <row r="38" spans="1:16">
      <c r="A38" s="1">
        <v>4</v>
      </c>
      <c r="B38" s="1">
        <v>7</v>
      </c>
      <c r="C38" s="1">
        <v>15967</v>
      </c>
      <c r="D38" s="6">
        <v>0.76</v>
      </c>
      <c r="E38" s="6">
        <v>407</v>
      </c>
      <c r="F38" s="5">
        <v>2.4</v>
      </c>
      <c r="G38" s="5">
        <v>795</v>
      </c>
      <c r="H38" s="6">
        <v>2.0991052993805921</v>
      </c>
      <c r="I38" s="6">
        <v>0.55852696185883388</v>
      </c>
      <c r="J38" s="6">
        <v>309.32</v>
      </c>
      <c r="K38" s="1" t="s">
        <v>16</v>
      </c>
      <c r="L38" s="1" t="s">
        <v>16</v>
      </c>
      <c r="M38" s="1" t="s">
        <v>16</v>
      </c>
      <c r="N38" s="1">
        <v>3</v>
      </c>
      <c r="O38" s="1">
        <v>1</v>
      </c>
      <c r="P38" s="5">
        <v>39</v>
      </c>
    </row>
    <row r="39" spans="1:16">
      <c r="A39" s="1">
        <v>4</v>
      </c>
      <c r="B39" s="1">
        <v>8</v>
      </c>
      <c r="C39" s="1">
        <v>15211</v>
      </c>
      <c r="D39" s="6">
        <v>0.76</v>
      </c>
      <c r="E39" s="6">
        <v>372</v>
      </c>
      <c r="F39" s="5">
        <v>2.7</v>
      </c>
      <c r="G39" s="5">
        <v>848</v>
      </c>
      <c r="H39" s="6">
        <v>1.9434502505368645</v>
      </c>
      <c r="I39" s="6">
        <v>0.57228321609361643</v>
      </c>
      <c r="J39" s="6">
        <v>282.72000000000003</v>
      </c>
      <c r="K39" s="1" t="s">
        <v>16</v>
      </c>
      <c r="L39" s="1" t="s">
        <v>16</v>
      </c>
      <c r="M39" s="1" t="s">
        <v>16</v>
      </c>
      <c r="N39" s="1">
        <v>3</v>
      </c>
      <c r="O39" s="1">
        <v>1</v>
      </c>
      <c r="P39" s="5">
        <v>36</v>
      </c>
    </row>
    <row r="40" spans="1:16">
      <c r="A40" s="1">
        <v>4</v>
      </c>
      <c r="B40" s="1">
        <v>9</v>
      </c>
      <c r="C40" s="1">
        <v>15394</v>
      </c>
      <c r="D40" s="6">
        <v>0.76</v>
      </c>
      <c r="E40" s="6">
        <v>368</v>
      </c>
      <c r="F40" s="5">
        <v>3.7</v>
      </c>
      <c r="G40" s="5">
        <v>556</v>
      </c>
      <c r="H40" s="6">
        <v>1.4398084815321479</v>
      </c>
      <c r="I40" s="6">
        <v>0.5514486163440302</v>
      </c>
      <c r="J40" s="6">
        <v>279.68</v>
      </c>
      <c r="K40" s="1" t="s">
        <v>16</v>
      </c>
      <c r="L40" s="1" t="s">
        <v>16</v>
      </c>
      <c r="M40" s="1" t="s">
        <v>16</v>
      </c>
      <c r="N40" s="1">
        <v>3</v>
      </c>
      <c r="O40" s="1">
        <v>1</v>
      </c>
      <c r="P40" s="5">
        <v>50</v>
      </c>
    </row>
    <row r="41" spans="1:16">
      <c r="A41" s="1">
        <v>4</v>
      </c>
      <c r="B41" s="1">
        <v>10</v>
      </c>
      <c r="C41" s="1">
        <v>18311</v>
      </c>
      <c r="D41" s="6">
        <v>0.76</v>
      </c>
      <c r="E41" s="6">
        <v>368</v>
      </c>
      <c r="F41" s="5">
        <v>3.2</v>
      </c>
      <c r="G41" s="5">
        <v>474</v>
      </c>
      <c r="H41" s="6">
        <v>1.6530889341479973</v>
      </c>
      <c r="I41" s="6">
        <v>0.58620501337993558</v>
      </c>
      <c r="J41" s="6">
        <v>279.68</v>
      </c>
      <c r="K41" s="1" t="s">
        <v>16</v>
      </c>
      <c r="L41" s="1" t="s">
        <v>16</v>
      </c>
      <c r="M41" s="1" t="s">
        <v>16</v>
      </c>
      <c r="N41" s="1">
        <v>3</v>
      </c>
      <c r="O41" s="1">
        <v>1</v>
      </c>
      <c r="P41" s="5">
        <v>59</v>
      </c>
    </row>
    <row r="42" spans="1:16">
      <c r="A42" s="1">
        <v>5</v>
      </c>
      <c r="B42" s="1">
        <v>1</v>
      </c>
      <c r="C42" s="1">
        <v>13643</v>
      </c>
      <c r="D42" s="6">
        <v>0.23</v>
      </c>
      <c r="E42" s="6">
        <v>705.26</v>
      </c>
      <c r="F42" s="5">
        <v>1.8</v>
      </c>
      <c r="G42" s="5">
        <v>790.5</v>
      </c>
      <c r="H42" s="6">
        <v>1.9533762057877813</v>
      </c>
      <c r="I42" s="6">
        <v>0.28351535586014809</v>
      </c>
      <c r="J42" s="6">
        <v>162.2098</v>
      </c>
      <c r="K42" s="1" t="s">
        <v>16</v>
      </c>
      <c r="L42" s="1" t="s">
        <v>17</v>
      </c>
      <c r="M42" s="1" t="s">
        <v>16</v>
      </c>
      <c r="N42" s="1">
        <v>3</v>
      </c>
      <c r="O42" s="1">
        <v>3</v>
      </c>
      <c r="P42" s="5">
        <v>21</v>
      </c>
    </row>
    <row r="43" spans="1:16">
      <c r="A43" s="1">
        <v>5</v>
      </c>
      <c r="B43" s="1">
        <v>2</v>
      </c>
      <c r="C43" s="1">
        <v>13450</v>
      </c>
      <c r="D43" s="6">
        <v>0.33</v>
      </c>
      <c r="E43" s="6">
        <v>690.04</v>
      </c>
      <c r="F43" s="5">
        <v>2.2000000000000002</v>
      </c>
      <c r="G43" s="5">
        <v>554.9</v>
      </c>
      <c r="H43" s="6">
        <v>2.2613458528951491</v>
      </c>
      <c r="I43" s="6">
        <v>0.30208178438661709</v>
      </c>
      <c r="J43" s="6">
        <v>227.7132</v>
      </c>
      <c r="K43" s="1" t="s">
        <v>16</v>
      </c>
      <c r="L43" s="1" t="s">
        <v>17</v>
      </c>
      <c r="M43" s="1" t="s">
        <v>16</v>
      </c>
      <c r="N43" s="1">
        <v>3</v>
      </c>
      <c r="O43" s="1">
        <v>3</v>
      </c>
      <c r="P43" s="5">
        <v>42</v>
      </c>
    </row>
    <row r="44" spans="1:16">
      <c r="A44" s="1">
        <v>5</v>
      </c>
      <c r="B44" s="1">
        <v>3</v>
      </c>
      <c r="C44" s="1">
        <v>13071</v>
      </c>
      <c r="D44" s="6">
        <v>0.25</v>
      </c>
      <c r="E44" s="6">
        <v>673.1</v>
      </c>
      <c r="F44" s="5">
        <v>1.3</v>
      </c>
      <c r="G44" s="5">
        <v>761.2</v>
      </c>
      <c r="H44" s="6">
        <v>2.9706790123456788</v>
      </c>
      <c r="I44" s="6">
        <v>0.29913549078111851</v>
      </c>
      <c r="J44" s="6">
        <v>168.27500000000001</v>
      </c>
      <c r="K44" s="1" t="s">
        <v>16</v>
      </c>
      <c r="L44" s="1" t="s">
        <v>17</v>
      </c>
      <c r="M44" s="1" t="s">
        <v>16</v>
      </c>
      <c r="N44" s="1">
        <v>3</v>
      </c>
      <c r="O44" s="1">
        <v>3</v>
      </c>
      <c r="P44" s="5">
        <v>22</v>
      </c>
    </row>
    <row r="45" spans="1:16">
      <c r="A45" s="1">
        <v>5</v>
      </c>
      <c r="B45" s="1">
        <v>4</v>
      </c>
      <c r="C45" s="1">
        <v>17463</v>
      </c>
      <c r="D45" s="6">
        <v>0.38</v>
      </c>
      <c r="E45" s="6">
        <v>733.62</v>
      </c>
      <c r="F45" s="5">
        <v>2.1</v>
      </c>
      <c r="G45" s="5">
        <v>853</v>
      </c>
      <c r="H45" s="6">
        <v>2.1271393643031784</v>
      </c>
      <c r="I45" s="6">
        <v>0.35188684647540514</v>
      </c>
      <c r="J45" s="6">
        <v>278.7756</v>
      </c>
      <c r="K45" s="1" t="s">
        <v>16</v>
      </c>
      <c r="L45" s="1" t="s">
        <v>17</v>
      </c>
      <c r="M45" s="1" t="s">
        <v>16</v>
      </c>
      <c r="N45" s="1">
        <v>3</v>
      </c>
      <c r="O45" s="1">
        <v>3</v>
      </c>
      <c r="P45" s="5">
        <v>31</v>
      </c>
    </row>
    <row r="46" spans="1:16">
      <c r="A46" s="1">
        <v>5</v>
      </c>
      <c r="B46" s="1">
        <v>5</v>
      </c>
      <c r="C46" s="1">
        <v>17066</v>
      </c>
      <c r="D46" s="6">
        <v>0.4</v>
      </c>
      <c r="E46" s="6">
        <v>735.5</v>
      </c>
      <c r="F46" s="5">
        <v>1.4</v>
      </c>
      <c r="G46" s="5">
        <v>1054</v>
      </c>
      <c r="H46" s="6">
        <v>3.5076380728554644</v>
      </c>
      <c r="I46" s="6">
        <v>0.33165358021797725</v>
      </c>
      <c r="J46" s="6">
        <v>294.2</v>
      </c>
      <c r="K46" s="1" t="s">
        <v>16</v>
      </c>
      <c r="L46" s="1" t="s">
        <v>17</v>
      </c>
      <c r="M46" s="1" t="s">
        <v>16</v>
      </c>
      <c r="N46" s="1">
        <v>3</v>
      </c>
      <c r="O46" s="1">
        <v>3</v>
      </c>
      <c r="P46" s="5">
        <v>28</v>
      </c>
    </row>
    <row r="47" spans="1:16">
      <c r="A47" s="1">
        <v>5</v>
      </c>
      <c r="B47" s="1">
        <v>6</v>
      </c>
      <c r="C47" s="1">
        <v>31691</v>
      </c>
      <c r="D47" s="6">
        <v>0.5</v>
      </c>
      <c r="E47" s="6">
        <v>865.52</v>
      </c>
      <c r="F47" s="5">
        <v>1.6</v>
      </c>
      <c r="G47" s="5">
        <v>1489</v>
      </c>
      <c r="H47" s="6">
        <v>2.5399847677075398</v>
      </c>
      <c r="I47" s="6">
        <v>0.40834937363920354</v>
      </c>
      <c r="J47" s="6">
        <v>432.76</v>
      </c>
      <c r="K47" s="1" t="s">
        <v>16</v>
      </c>
      <c r="L47" s="1" t="s">
        <v>17</v>
      </c>
      <c r="M47" s="1" t="s">
        <v>16</v>
      </c>
      <c r="N47" s="1">
        <v>3</v>
      </c>
      <c r="O47" s="1">
        <v>3</v>
      </c>
      <c r="P47" s="5">
        <v>28</v>
      </c>
    </row>
    <row r="48" spans="1:16">
      <c r="A48" s="1">
        <v>5</v>
      </c>
      <c r="B48" s="1">
        <v>7</v>
      </c>
      <c r="C48" s="1">
        <v>28355</v>
      </c>
      <c r="D48" s="6">
        <v>0.6</v>
      </c>
      <c r="E48" s="6">
        <v>847.59</v>
      </c>
      <c r="F48" s="5">
        <v>1.6</v>
      </c>
      <c r="G48" s="5">
        <v>1263</v>
      </c>
      <c r="H48" s="6">
        <v>2.9333868378812196</v>
      </c>
      <c r="I48" s="6">
        <v>0.40278610474343152</v>
      </c>
      <c r="J48" s="6">
        <v>508.55399999999997</v>
      </c>
      <c r="K48" s="1" t="s">
        <v>16</v>
      </c>
      <c r="L48" s="1" t="s">
        <v>17</v>
      </c>
      <c r="M48" s="1" t="s">
        <v>16</v>
      </c>
      <c r="N48" s="1">
        <v>3</v>
      </c>
      <c r="O48" s="1">
        <v>3</v>
      </c>
      <c r="P48" s="5">
        <v>41</v>
      </c>
    </row>
    <row r="49" spans="1:16">
      <c r="A49" s="1">
        <v>5</v>
      </c>
      <c r="B49" s="1">
        <v>8</v>
      </c>
      <c r="C49" s="1">
        <v>29810</v>
      </c>
      <c r="D49" s="6">
        <v>0.6</v>
      </c>
      <c r="E49" s="6">
        <v>844.82</v>
      </c>
      <c r="F49" s="5">
        <v>2</v>
      </c>
      <c r="G49" s="5">
        <v>785</v>
      </c>
      <c r="H49" s="6">
        <v>2.4550898203592815</v>
      </c>
      <c r="I49" s="6">
        <v>0.43025830258302583</v>
      </c>
      <c r="J49" s="6">
        <v>506.892</v>
      </c>
      <c r="K49" s="1" t="s">
        <v>16</v>
      </c>
      <c r="L49" s="1" t="s">
        <v>17</v>
      </c>
      <c r="M49" s="1" t="s">
        <v>16</v>
      </c>
      <c r="N49" s="1">
        <v>3</v>
      </c>
      <c r="O49" s="1">
        <v>3</v>
      </c>
      <c r="P49" s="5">
        <v>65</v>
      </c>
    </row>
    <row r="50" spans="1:16">
      <c r="A50" s="1">
        <v>5</v>
      </c>
      <c r="B50" s="1">
        <v>9</v>
      </c>
      <c r="C50" s="1">
        <v>31711</v>
      </c>
      <c r="D50" s="6">
        <v>0.6</v>
      </c>
      <c r="E50" s="6">
        <v>868.49</v>
      </c>
      <c r="F50" s="5">
        <v>2.2999999999999998</v>
      </c>
      <c r="G50" s="5">
        <v>1034</v>
      </c>
      <c r="H50" s="6">
        <v>2.0736994219653178</v>
      </c>
      <c r="I50" s="6">
        <v>0.37135378890605786</v>
      </c>
      <c r="J50" s="6">
        <v>521.09399999999994</v>
      </c>
      <c r="K50" s="1" t="s">
        <v>16</v>
      </c>
      <c r="L50" s="1" t="s">
        <v>17</v>
      </c>
      <c r="M50" s="1" t="s">
        <v>16</v>
      </c>
      <c r="N50" s="1">
        <v>3</v>
      </c>
      <c r="O50" s="1">
        <v>3</v>
      </c>
      <c r="P50" s="5">
        <v>50</v>
      </c>
    </row>
    <row r="51" spans="1:16">
      <c r="A51" s="1">
        <v>5</v>
      </c>
      <c r="B51" s="1">
        <v>10</v>
      </c>
      <c r="C51" s="1">
        <v>32609</v>
      </c>
      <c r="D51" s="6">
        <v>0.6</v>
      </c>
      <c r="E51" s="6">
        <v>870.98</v>
      </c>
      <c r="F51" s="5">
        <v>1.8</v>
      </c>
      <c r="G51" s="5">
        <v>1340.6</v>
      </c>
      <c r="H51" s="6">
        <v>2.2320841551610782</v>
      </c>
      <c r="I51" s="6">
        <v>0.35707933392621671</v>
      </c>
      <c r="J51" s="6">
        <v>522.58799999999997</v>
      </c>
      <c r="K51" s="1" t="s">
        <v>16</v>
      </c>
      <c r="L51" s="1" t="s">
        <v>17</v>
      </c>
      <c r="M51" s="1" t="s">
        <v>16</v>
      </c>
      <c r="N51" s="1">
        <v>3</v>
      </c>
      <c r="O51" s="1">
        <v>3</v>
      </c>
      <c r="P51" s="5">
        <v>39</v>
      </c>
    </row>
    <row r="52" spans="1:16">
      <c r="A52" s="1">
        <v>6</v>
      </c>
      <c r="B52" s="1">
        <v>1</v>
      </c>
      <c r="C52" s="1">
        <v>5073</v>
      </c>
      <c r="D52" s="6">
        <v>0.98</v>
      </c>
      <c r="E52" s="6">
        <v>189.27</v>
      </c>
      <c r="F52" s="5">
        <v>3.5</v>
      </c>
      <c r="G52" s="5">
        <v>335.6</v>
      </c>
      <c r="H52" s="6">
        <v>2.6719056974459727</v>
      </c>
      <c r="I52" s="6">
        <v>0.45949142519219399</v>
      </c>
      <c r="J52" s="6">
        <v>185.4846</v>
      </c>
      <c r="K52" s="1" t="s">
        <v>16</v>
      </c>
      <c r="L52" s="1" t="s">
        <v>17</v>
      </c>
      <c r="M52" s="1" t="s">
        <v>16</v>
      </c>
      <c r="N52" s="1">
        <v>2</v>
      </c>
      <c r="O52" s="1">
        <v>2</v>
      </c>
      <c r="P52" s="5">
        <v>55</v>
      </c>
    </row>
    <row r="53" spans="1:16">
      <c r="A53" s="1">
        <v>6</v>
      </c>
      <c r="B53" s="1">
        <v>2</v>
      </c>
      <c r="C53" s="1">
        <v>5359</v>
      </c>
      <c r="D53" s="6">
        <v>1.06</v>
      </c>
      <c r="E53" s="6">
        <v>187.2</v>
      </c>
      <c r="F53" s="5">
        <v>3.4</v>
      </c>
      <c r="G53" s="5">
        <v>365.9</v>
      </c>
      <c r="H53" s="6">
        <v>2.789237668161435</v>
      </c>
      <c r="I53" s="6">
        <v>0.43795484232132859</v>
      </c>
      <c r="J53" s="6">
        <v>198.43199999999999</v>
      </c>
      <c r="K53" s="1" t="s">
        <v>16</v>
      </c>
      <c r="L53" s="1" t="s">
        <v>17</v>
      </c>
      <c r="M53" s="1" t="s">
        <v>16</v>
      </c>
      <c r="N53" s="1">
        <v>2</v>
      </c>
      <c r="O53" s="1">
        <v>2</v>
      </c>
      <c r="P53" s="5">
        <v>54</v>
      </c>
    </row>
    <row r="54" spans="1:16">
      <c r="A54" s="1">
        <v>6</v>
      </c>
      <c r="B54" s="1">
        <v>3</v>
      </c>
      <c r="C54" s="1">
        <v>5633</v>
      </c>
      <c r="D54" s="6">
        <v>1.1000000000000001</v>
      </c>
      <c r="E54" s="6">
        <v>183.67</v>
      </c>
      <c r="F54" s="5">
        <v>3.2</v>
      </c>
      <c r="G54" s="5">
        <v>399.7</v>
      </c>
      <c r="H54" s="6">
        <v>2.9824561403508771</v>
      </c>
      <c r="I54" s="6">
        <v>0.44576602165808626</v>
      </c>
      <c r="J54" s="6">
        <v>202.03700000000001</v>
      </c>
      <c r="K54" s="1" t="s">
        <v>16</v>
      </c>
      <c r="L54" s="1" t="s">
        <v>17</v>
      </c>
      <c r="M54" s="1" t="s">
        <v>16</v>
      </c>
      <c r="N54" s="1">
        <v>2</v>
      </c>
      <c r="O54" s="1">
        <v>2</v>
      </c>
      <c r="P54" s="5">
        <v>52</v>
      </c>
    </row>
    <row r="55" spans="1:16">
      <c r="A55" s="1">
        <v>6</v>
      </c>
      <c r="B55" s="1">
        <v>4</v>
      </c>
      <c r="C55" s="1">
        <v>9374</v>
      </c>
      <c r="D55" s="6">
        <v>1.18</v>
      </c>
      <c r="E55" s="6">
        <v>275.14</v>
      </c>
      <c r="F55" s="5">
        <v>2.6</v>
      </c>
      <c r="G55" s="5">
        <v>580.29999999999995</v>
      </c>
      <c r="H55" s="6">
        <v>4.2032040472175378</v>
      </c>
      <c r="I55" s="6">
        <v>0.50128013654789849</v>
      </c>
      <c r="J55" s="6">
        <v>324.66519999999997</v>
      </c>
      <c r="K55" s="1" t="s">
        <v>16</v>
      </c>
      <c r="L55" s="1" t="s">
        <v>17</v>
      </c>
      <c r="M55" s="1" t="s">
        <v>16</v>
      </c>
      <c r="N55" s="1">
        <v>2</v>
      </c>
      <c r="O55" s="1">
        <v>2</v>
      </c>
      <c r="P55" s="5">
        <v>41</v>
      </c>
    </row>
    <row r="56" spans="1:16">
      <c r="A56" s="1">
        <v>6</v>
      </c>
      <c r="B56" s="1">
        <v>5</v>
      </c>
      <c r="C56" s="1">
        <v>10774</v>
      </c>
      <c r="D56" s="6">
        <v>1.24</v>
      </c>
      <c r="E56" s="6">
        <v>315.2</v>
      </c>
      <c r="F56" s="5">
        <v>1.8</v>
      </c>
      <c r="G56" s="5">
        <v>756.4</v>
      </c>
      <c r="H56" s="6">
        <v>5.5509745127436281</v>
      </c>
      <c r="I56" s="6">
        <v>0.4588824948951179</v>
      </c>
      <c r="J56" s="6">
        <v>390.84799999999996</v>
      </c>
      <c r="K56" s="1" t="s">
        <v>16</v>
      </c>
      <c r="L56" s="1" t="s">
        <v>17</v>
      </c>
      <c r="M56" s="1" t="s">
        <v>16</v>
      </c>
      <c r="N56" s="1">
        <v>2</v>
      </c>
      <c r="O56" s="1">
        <v>2</v>
      </c>
      <c r="P56" s="5">
        <v>52</v>
      </c>
    </row>
    <row r="57" spans="1:16">
      <c r="A57" s="1">
        <v>6</v>
      </c>
      <c r="B57" s="1">
        <v>6</v>
      </c>
      <c r="C57" s="1">
        <v>12182</v>
      </c>
      <c r="D57" s="6">
        <v>1.29</v>
      </c>
      <c r="E57" s="6">
        <v>312.98</v>
      </c>
      <c r="F57" s="5">
        <v>2.1</v>
      </c>
      <c r="G57" s="5">
        <v>856.7</v>
      </c>
      <c r="H57" s="6">
        <v>4.0141277641277631</v>
      </c>
      <c r="I57" s="6">
        <v>0.50303726810047611</v>
      </c>
      <c r="J57" s="6">
        <v>403.74420000000003</v>
      </c>
      <c r="K57" s="1" t="s">
        <v>16</v>
      </c>
      <c r="L57" s="1" t="s">
        <v>17</v>
      </c>
      <c r="M57" s="1" t="s">
        <v>16</v>
      </c>
      <c r="N57" s="1">
        <v>2</v>
      </c>
      <c r="O57" s="1">
        <v>2</v>
      </c>
      <c r="P57" s="5">
        <v>47</v>
      </c>
    </row>
    <row r="58" spans="1:16">
      <c r="A58" s="1">
        <v>6</v>
      </c>
      <c r="B58" s="1">
        <v>7</v>
      </c>
      <c r="C58" s="1">
        <v>12609</v>
      </c>
      <c r="D58" s="6">
        <v>1.33</v>
      </c>
      <c r="E58" s="6">
        <v>310.52999999999997</v>
      </c>
      <c r="F58" s="5">
        <v>2.2999999999999998</v>
      </c>
      <c r="G58" s="5">
        <v>837.5</v>
      </c>
      <c r="H58" s="6">
        <v>3.2952008928571423</v>
      </c>
      <c r="I58" s="6">
        <v>0.40820049171226902</v>
      </c>
      <c r="J58" s="6">
        <v>413.00489999999996</v>
      </c>
      <c r="K58" s="1" t="s">
        <v>16</v>
      </c>
      <c r="L58" s="1" t="s">
        <v>17</v>
      </c>
      <c r="M58" s="1" t="s">
        <v>16</v>
      </c>
      <c r="N58" s="1">
        <v>2</v>
      </c>
      <c r="O58" s="1">
        <v>2</v>
      </c>
      <c r="P58" s="5">
        <v>49</v>
      </c>
    </row>
    <row r="59" spans="1:16">
      <c r="A59" s="1">
        <v>6</v>
      </c>
      <c r="B59" s="1">
        <v>8</v>
      </c>
      <c r="C59" s="1">
        <v>16389</v>
      </c>
      <c r="D59" s="6">
        <v>1.37</v>
      </c>
      <c r="E59" s="6">
        <v>311.18</v>
      </c>
      <c r="F59" s="5">
        <v>2.8</v>
      </c>
      <c r="G59" s="5">
        <v>911.8</v>
      </c>
      <c r="H59" s="6">
        <v>2.5583809029579658</v>
      </c>
      <c r="I59" s="6">
        <v>0.48544755628775399</v>
      </c>
      <c r="J59" s="6">
        <v>426.31660000000005</v>
      </c>
      <c r="K59" s="1" t="s">
        <v>16</v>
      </c>
      <c r="L59" s="1" t="s">
        <v>17</v>
      </c>
      <c r="M59" s="1" t="s">
        <v>16</v>
      </c>
      <c r="N59" s="1">
        <v>2</v>
      </c>
      <c r="O59" s="1">
        <v>2</v>
      </c>
      <c r="P59" s="5">
        <v>46</v>
      </c>
    </row>
    <row r="60" spans="1:16">
      <c r="A60" s="1">
        <v>6</v>
      </c>
      <c r="B60" s="1">
        <v>9</v>
      </c>
      <c r="C60" s="1">
        <v>16661</v>
      </c>
      <c r="D60" s="6">
        <v>1.42</v>
      </c>
      <c r="E60" s="6">
        <v>312.64</v>
      </c>
      <c r="F60" s="5">
        <v>3</v>
      </c>
      <c r="G60" s="5">
        <v>941</v>
      </c>
      <c r="H60" s="6">
        <v>2.1571682991985752</v>
      </c>
      <c r="I60" s="6">
        <v>0.42458435868195188</v>
      </c>
      <c r="J60" s="6">
        <v>443.94879999999995</v>
      </c>
      <c r="K60" s="1" t="s">
        <v>16</v>
      </c>
      <c r="L60" s="1" t="s">
        <v>17</v>
      </c>
      <c r="M60" s="1" t="s">
        <v>16</v>
      </c>
      <c r="N60" s="1">
        <v>2</v>
      </c>
      <c r="O60" s="1">
        <v>2</v>
      </c>
      <c r="P60" s="5">
        <v>46</v>
      </c>
    </row>
    <row r="61" spans="1:16">
      <c r="A61" s="1">
        <v>6</v>
      </c>
      <c r="B61" s="1">
        <v>10</v>
      </c>
      <c r="C61" s="1">
        <v>16604</v>
      </c>
      <c r="D61" s="6">
        <v>1.49</v>
      </c>
      <c r="E61" s="6">
        <v>302.27</v>
      </c>
      <c r="F61" s="5">
        <v>2.8</v>
      </c>
      <c r="G61" s="5">
        <v>1026.7</v>
      </c>
      <c r="H61" s="6">
        <v>2.2752332485156916</v>
      </c>
      <c r="I61" s="6">
        <v>0.41026258732835463</v>
      </c>
      <c r="J61" s="6">
        <v>450.38229999999999</v>
      </c>
      <c r="K61" s="1" t="s">
        <v>16</v>
      </c>
      <c r="L61" s="1" t="s">
        <v>17</v>
      </c>
      <c r="M61" s="1" t="s">
        <v>16</v>
      </c>
      <c r="N61" s="1">
        <v>2</v>
      </c>
      <c r="O61" s="1">
        <v>2</v>
      </c>
      <c r="P61" s="5">
        <v>46</v>
      </c>
    </row>
    <row r="62" spans="1:16">
      <c r="A62" s="1">
        <v>7</v>
      </c>
      <c r="B62" s="1">
        <v>1</v>
      </c>
      <c r="C62" s="1">
        <v>53811</v>
      </c>
      <c r="D62" s="6">
        <v>1.22</v>
      </c>
      <c r="E62" s="6">
        <v>2493.5</v>
      </c>
      <c r="F62" s="5">
        <v>4.9000000000000004</v>
      </c>
      <c r="G62" s="5">
        <v>5478</v>
      </c>
      <c r="H62" s="6">
        <v>4.4652406417112296</v>
      </c>
      <c r="I62" s="6">
        <v>0.50881789968593782</v>
      </c>
      <c r="J62" s="6">
        <v>3042.07</v>
      </c>
      <c r="K62" s="1" t="s">
        <v>16</v>
      </c>
      <c r="L62" s="1" t="s">
        <v>16</v>
      </c>
      <c r="M62" s="1" t="s">
        <v>16</v>
      </c>
      <c r="N62" s="1">
        <v>3</v>
      </c>
      <c r="O62" s="1">
        <v>1</v>
      </c>
      <c r="P62" s="5">
        <v>54</v>
      </c>
    </row>
    <row r="63" spans="1:16">
      <c r="A63" s="1">
        <v>7</v>
      </c>
      <c r="B63" s="1">
        <v>2</v>
      </c>
      <c r="C63" s="1">
        <v>54871</v>
      </c>
      <c r="D63" s="6">
        <v>1.47</v>
      </c>
      <c r="E63" s="6">
        <v>2431.3000000000002</v>
      </c>
      <c r="F63" s="5">
        <v>4.5</v>
      </c>
      <c r="G63" s="5">
        <v>6303</v>
      </c>
      <c r="H63" s="6">
        <v>5.8290598290598297</v>
      </c>
      <c r="I63" s="6">
        <v>0.48648648648648651</v>
      </c>
      <c r="J63" s="6">
        <v>3574.0110000000004</v>
      </c>
      <c r="K63" s="1" t="s">
        <v>16</v>
      </c>
      <c r="L63" s="1" t="s">
        <v>16</v>
      </c>
      <c r="M63" s="1" t="s">
        <v>16</v>
      </c>
      <c r="N63" s="1">
        <v>3</v>
      </c>
      <c r="O63" s="1">
        <v>1</v>
      </c>
      <c r="P63" s="5">
        <v>55</v>
      </c>
    </row>
    <row r="64" spans="1:16">
      <c r="A64" s="1">
        <v>7</v>
      </c>
      <c r="B64" s="1">
        <v>3</v>
      </c>
      <c r="C64" s="1">
        <v>55947</v>
      </c>
      <c r="D64" s="6">
        <v>1.6</v>
      </c>
      <c r="E64" s="6">
        <v>2425.5</v>
      </c>
      <c r="F64" s="5">
        <v>3.8</v>
      </c>
      <c r="G64" s="5">
        <v>6310</v>
      </c>
      <c r="H64" s="6">
        <v>6.8373983739837394</v>
      </c>
      <c r="I64" s="6">
        <v>0.47645092676997874</v>
      </c>
      <c r="J64" s="6">
        <v>3880.8</v>
      </c>
      <c r="K64" s="1" t="s">
        <v>16</v>
      </c>
      <c r="L64" s="1" t="s">
        <v>16</v>
      </c>
      <c r="M64" s="1" t="s">
        <v>16</v>
      </c>
      <c r="N64" s="1">
        <v>3</v>
      </c>
      <c r="O64" s="1">
        <v>1</v>
      </c>
      <c r="P64" s="5">
        <v>62</v>
      </c>
    </row>
    <row r="65" spans="1:16">
      <c r="A65" s="1">
        <v>7</v>
      </c>
      <c r="B65" s="1">
        <v>4</v>
      </c>
      <c r="C65" s="1">
        <v>59920</v>
      </c>
      <c r="D65" s="6">
        <v>1.68</v>
      </c>
      <c r="E65" s="6">
        <v>2430.5</v>
      </c>
      <c r="F65" s="5">
        <v>3.8</v>
      </c>
      <c r="G65" s="5">
        <v>5372</v>
      </c>
      <c r="H65" s="6">
        <v>7.0795795795795788</v>
      </c>
      <c r="I65" s="6">
        <v>0.48387850467289717</v>
      </c>
      <c r="J65" s="6">
        <v>4083.24</v>
      </c>
      <c r="K65" s="1" t="s">
        <v>16</v>
      </c>
      <c r="L65" s="1" t="s">
        <v>16</v>
      </c>
      <c r="M65" s="1" t="s">
        <v>16</v>
      </c>
      <c r="N65" s="1">
        <v>3</v>
      </c>
      <c r="O65" s="1">
        <v>1</v>
      </c>
      <c r="P65" s="5">
        <v>74</v>
      </c>
    </row>
    <row r="66" spans="1:16">
      <c r="A66" s="1">
        <v>7</v>
      </c>
      <c r="B66" s="1">
        <v>5</v>
      </c>
      <c r="C66" s="1">
        <v>61381</v>
      </c>
      <c r="D66" s="6">
        <v>1.84</v>
      </c>
      <c r="E66" s="6">
        <v>2338.5</v>
      </c>
      <c r="F66" s="5">
        <v>5.0999999999999996</v>
      </c>
      <c r="G66" s="5">
        <v>7675</v>
      </c>
      <c r="H66" s="6">
        <v>5.879204892966361</v>
      </c>
      <c r="I66" s="6">
        <v>0.49270947035727669</v>
      </c>
      <c r="J66" s="6">
        <v>4302.84</v>
      </c>
      <c r="K66" s="1" t="s">
        <v>16</v>
      </c>
      <c r="L66" s="1" t="s">
        <v>16</v>
      </c>
      <c r="M66" s="1" t="s">
        <v>16</v>
      </c>
      <c r="N66" s="1">
        <v>3</v>
      </c>
      <c r="O66" s="1">
        <v>1</v>
      </c>
      <c r="P66" s="5">
        <v>57</v>
      </c>
    </row>
    <row r="67" spans="1:16">
      <c r="A67" s="1">
        <v>7</v>
      </c>
      <c r="B67" s="1">
        <v>6</v>
      </c>
      <c r="C67" s="1">
        <v>79067</v>
      </c>
      <c r="D67" s="6">
        <v>2.02</v>
      </c>
      <c r="E67" s="6">
        <v>2208.9</v>
      </c>
      <c r="F67" s="5">
        <v>7.3</v>
      </c>
      <c r="G67" s="5">
        <v>8510</v>
      </c>
      <c r="H67" s="6">
        <v>4.7569955817378498</v>
      </c>
      <c r="I67" s="6">
        <v>0.5704402595267305</v>
      </c>
      <c r="J67" s="6">
        <v>4461.9780000000001</v>
      </c>
      <c r="K67" s="1" t="s">
        <v>16</v>
      </c>
      <c r="L67" s="1" t="s">
        <v>16</v>
      </c>
      <c r="M67" s="1" t="s">
        <v>16</v>
      </c>
      <c r="N67" s="1">
        <v>3</v>
      </c>
      <c r="O67" s="1">
        <v>1</v>
      </c>
      <c r="P67" s="5">
        <v>53</v>
      </c>
    </row>
    <row r="68" spans="1:16">
      <c r="A68" s="1">
        <v>7</v>
      </c>
      <c r="B68" s="1">
        <v>7</v>
      </c>
      <c r="C68" s="1">
        <v>84968</v>
      </c>
      <c r="D68" s="6">
        <v>2.2200000000000002</v>
      </c>
      <c r="E68" s="6">
        <v>2152.5</v>
      </c>
      <c r="F68" s="5">
        <v>4.7</v>
      </c>
      <c r="G68" s="5">
        <v>8560</v>
      </c>
      <c r="H68" s="6">
        <v>5.0822368421052628</v>
      </c>
      <c r="I68" s="6">
        <v>0.45654834761321911</v>
      </c>
      <c r="J68" s="6">
        <v>4778.55</v>
      </c>
      <c r="K68" s="1" t="s">
        <v>16</v>
      </c>
      <c r="L68" s="1" t="s">
        <v>16</v>
      </c>
      <c r="M68" s="1" t="s">
        <v>16</v>
      </c>
      <c r="N68" s="1">
        <v>3</v>
      </c>
      <c r="O68" s="1">
        <v>1</v>
      </c>
      <c r="P68" s="5">
        <v>56</v>
      </c>
    </row>
    <row r="69" spans="1:16">
      <c r="A69" s="1">
        <v>7</v>
      </c>
      <c r="B69" s="1">
        <v>8</v>
      </c>
      <c r="C69" s="1">
        <v>87540</v>
      </c>
      <c r="D69" s="6">
        <v>2.44</v>
      </c>
      <c r="E69" s="6">
        <v>2039.2</v>
      </c>
      <c r="F69" s="5">
        <v>5.0999999999999996</v>
      </c>
      <c r="G69" s="5">
        <v>9402</v>
      </c>
      <c r="H69" s="6">
        <v>4.8795811518324594</v>
      </c>
      <c r="I69" s="6">
        <v>0.46192597669636737</v>
      </c>
      <c r="J69" s="6">
        <v>4975.6480000000001</v>
      </c>
      <c r="K69" s="1" t="s">
        <v>16</v>
      </c>
      <c r="L69" s="1" t="s">
        <v>16</v>
      </c>
      <c r="M69" s="1" t="s">
        <v>16</v>
      </c>
      <c r="N69" s="1">
        <v>3</v>
      </c>
      <c r="O69" s="1">
        <v>1</v>
      </c>
      <c r="P69" s="5">
        <v>54</v>
      </c>
    </row>
    <row r="70" spans="1:16">
      <c r="A70" s="1">
        <v>7</v>
      </c>
      <c r="B70" s="1">
        <v>9</v>
      </c>
      <c r="C70" s="1">
        <v>96175</v>
      </c>
      <c r="D70" s="6">
        <v>2.64</v>
      </c>
      <c r="E70" s="6">
        <v>2037.3</v>
      </c>
      <c r="F70" s="5">
        <v>6.3</v>
      </c>
      <c r="G70" s="5">
        <v>9204</v>
      </c>
      <c r="H70" s="6">
        <v>3.3590576766856213</v>
      </c>
      <c r="I70" s="6">
        <v>0.44248505328827659</v>
      </c>
      <c r="J70" s="6">
        <v>5378.4719999999998</v>
      </c>
      <c r="K70" s="1" t="s">
        <v>16</v>
      </c>
      <c r="L70" s="1" t="s">
        <v>16</v>
      </c>
      <c r="M70" s="1" t="s">
        <v>16</v>
      </c>
      <c r="N70" s="1">
        <v>3</v>
      </c>
      <c r="O70" s="1">
        <v>1</v>
      </c>
      <c r="P70" s="5">
        <v>57</v>
      </c>
    </row>
    <row r="71" spans="1:16">
      <c r="A71" s="1">
        <v>7</v>
      </c>
      <c r="B71" s="1">
        <v>10</v>
      </c>
      <c r="C71" s="1">
        <v>101648</v>
      </c>
      <c r="D71" s="6">
        <v>2.82</v>
      </c>
      <c r="E71" s="6">
        <v>2059.5</v>
      </c>
      <c r="F71" s="5">
        <v>5.4</v>
      </c>
      <c r="G71" s="5">
        <v>9420</v>
      </c>
      <c r="H71" s="6">
        <v>3.568075117370892</v>
      </c>
      <c r="I71" s="6">
        <v>0.41571895167637335</v>
      </c>
      <c r="J71" s="6">
        <v>5807.79</v>
      </c>
      <c r="K71" s="1" t="s">
        <v>16</v>
      </c>
      <c r="L71" s="1" t="s">
        <v>16</v>
      </c>
      <c r="M71" s="1" t="s">
        <v>16</v>
      </c>
      <c r="N71" s="1">
        <v>3</v>
      </c>
      <c r="O71" s="1">
        <v>1</v>
      </c>
      <c r="P71" s="5">
        <v>60</v>
      </c>
    </row>
    <row r="72" spans="1:16">
      <c r="A72" s="1">
        <v>8</v>
      </c>
      <c r="B72" s="1">
        <v>1</v>
      </c>
      <c r="C72" s="1">
        <v>7756</v>
      </c>
      <c r="D72" s="6">
        <v>0.6</v>
      </c>
      <c r="E72" s="6">
        <v>93.01</v>
      </c>
      <c r="F72" s="5">
        <v>1.2</v>
      </c>
      <c r="G72" s="5">
        <v>-65</v>
      </c>
      <c r="H72" s="6">
        <v>1.6940559440559442</v>
      </c>
      <c r="I72" s="6">
        <v>0.54048478597215055</v>
      </c>
      <c r="J72" s="6">
        <v>55.806000000000004</v>
      </c>
      <c r="K72" s="1" t="s">
        <v>16</v>
      </c>
      <c r="L72" s="1" t="s">
        <v>16</v>
      </c>
      <c r="M72" s="1" t="s">
        <v>16</v>
      </c>
      <c r="N72" s="1">
        <v>3</v>
      </c>
      <c r="O72" s="1">
        <v>1</v>
      </c>
      <c r="P72" s="5">
        <v>100</v>
      </c>
    </row>
    <row r="73" spans="1:16">
      <c r="A73" s="1">
        <v>8</v>
      </c>
      <c r="B73" s="1">
        <v>2</v>
      </c>
      <c r="C73" s="1">
        <v>7784</v>
      </c>
      <c r="D73" s="6">
        <v>0.6</v>
      </c>
      <c r="E73" s="6">
        <v>93.07</v>
      </c>
      <c r="F73" s="5">
        <v>1.1000000000000001</v>
      </c>
      <c r="G73" s="5">
        <v>236.1</v>
      </c>
      <c r="H73" s="6">
        <v>1.4855570839064649</v>
      </c>
      <c r="I73" s="6">
        <v>0.44308838643371018</v>
      </c>
      <c r="J73" s="6">
        <v>55.841999999999992</v>
      </c>
      <c r="K73" s="1" t="s">
        <v>16</v>
      </c>
      <c r="L73" s="1" t="s">
        <v>16</v>
      </c>
      <c r="M73" s="1" t="s">
        <v>16</v>
      </c>
      <c r="N73" s="1">
        <v>3</v>
      </c>
      <c r="O73" s="1">
        <v>1</v>
      </c>
      <c r="P73" s="5">
        <v>24</v>
      </c>
    </row>
    <row r="74" spans="1:16">
      <c r="A74" s="1">
        <v>8</v>
      </c>
      <c r="B74" s="1">
        <v>3</v>
      </c>
      <c r="C74" s="1">
        <v>7935</v>
      </c>
      <c r="D74" s="6">
        <v>0.6</v>
      </c>
      <c r="E74" s="6">
        <v>91.45</v>
      </c>
      <c r="F74" s="5">
        <v>1.1000000000000001</v>
      </c>
      <c r="G74" s="5">
        <v>13.8</v>
      </c>
      <c r="H74" s="6">
        <v>1.5912969283276452</v>
      </c>
      <c r="I74" s="6">
        <v>0.47170762444864522</v>
      </c>
      <c r="J74" s="6">
        <v>54.87</v>
      </c>
      <c r="K74" s="1" t="s">
        <v>16</v>
      </c>
      <c r="L74" s="1" t="s">
        <v>16</v>
      </c>
      <c r="M74" s="1" t="s">
        <v>16</v>
      </c>
      <c r="N74" s="1">
        <v>3</v>
      </c>
      <c r="O74" s="1">
        <v>1</v>
      </c>
      <c r="P74" s="5">
        <v>7</v>
      </c>
    </row>
    <row r="75" spans="1:16">
      <c r="A75" s="1">
        <v>8</v>
      </c>
      <c r="B75" s="1">
        <v>4</v>
      </c>
      <c r="C75" s="1">
        <v>7883</v>
      </c>
      <c r="D75" s="6">
        <v>0.6</v>
      </c>
      <c r="E75" s="6">
        <v>90.36</v>
      </c>
      <c r="F75" s="5">
        <v>1.1000000000000001</v>
      </c>
      <c r="G75" s="5">
        <v>-195.9</v>
      </c>
      <c r="H75" s="6">
        <v>1.8301435406698563</v>
      </c>
      <c r="I75" s="6">
        <v>0.54205251807687427</v>
      </c>
      <c r="J75" s="6">
        <v>54.216000000000001</v>
      </c>
      <c r="K75" s="1" t="s">
        <v>16</v>
      </c>
      <c r="L75" s="1" t="s">
        <v>16</v>
      </c>
      <c r="M75" s="1" t="s">
        <v>16</v>
      </c>
      <c r="N75" s="1">
        <v>3</v>
      </c>
      <c r="O75" s="1">
        <v>1</v>
      </c>
      <c r="P75" s="5">
        <v>100</v>
      </c>
    </row>
    <row r="76" spans="1:16">
      <c r="A76" s="1">
        <v>8</v>
      </c>
      <c r="B76" s="1">
        <v>5</v>
      </c>
      <c r="C76" s="1">
        <v>7728</v>
      </c>
      <c r="D76" s="6">
        <v>0.6</v>
      </c>
      <c r="E76" s="6">
        <v>90.68</v>
      </c>
      <c r="F76" s="5">
        <v>1.1000000000000001</v>
      </c>
      <c r="G76" s="5">
        <v>306.5</v>
      </c>
      <c r="H76" s="6">
        <v>1.6427931960608773</v>
      </c>
      <c r="I76" s="6">
        <v>0.50025879917184268</v>
      </c>
      <c r="J76" s="6">
        <v>54.408000000000001</v>
      </c>
      <c r="K76" s="1" t="s">
        <v>16</v>
      </c>
      <c r="L76" s="1" t="s">
        <v>16</v>
      </c>
      <c r="M76" s="1" t="s">
        <v>16</v>
      </c>
      <c r="N76" s="1">
        <v>3</v>
      </c>
      <c r="O76" s="1">
        <v>1</v>
      </c>
      <c r="P76" s="5">
        <v>18</v>
      </c>
    </row>
    <row r="77" spans="1:16">
      <c r="A77" s="1">
        <v>8</v>
      </c>
      <c r="B77" s="1">
        <v>6</v>
      </c>
      <c r="C77" s="1">
        <v>10274</v>
      </c>
      <c r="D77" s="6">
        <v>0.6</v>
      </c>
      <c r="E77" s="6">
        <v>88.74</v>
      </c>
      <c r="F77" s="5">
        <v>1</v>
      </c>
      <c r="G77" s="5">
        <v>988</v>
      </c>
      <c r="H77" s="6">
        <v>1.4179616087751372</v>
      </c>
      <c r="I77" s="6">
        <v>0.53757056647848944</v>
      </c>
      <c r="J77" s="6">
        <v>53.243999999999993</v>
      </c>
      <c r="K77" s="1" t="s">
        <v>16</v>
      </c>
      <c r="L77" s="1" t="s">
        <v>16</v>
      </c>
      <c r="M77" s="1" t="s">
        <v>16</v>
      </c>
      <c r="N77" s="1">
        <v>3</v>
      </c>
      <c r="O77" s="1">
        <v>1</v>
      </c>
      <c r="P77" s="5">
        <v>5</v>
      </c>
    </row>
    <row r="78" spans="1:16">
      <c r="A78" s="1">
        <v>8</v>
      </c>
      <c r="B78" s="1">
        <v>7</v>
      </c>
      <c r="C78" s="1">
        <v>15369</v>
      </c>
      <c r="D78" s="6">
        <v>1.05</v>
      </c>
      <c r="E78" s="6">
        <v>88.76</v>
      </c>
      <c r="F78" s="5">
        <v>1.4</v>
      </c>
      <c r="G78" s="5">
        <v>945</v>
      </c>
      <c r="H78" s="6">
        <v>1.3040332790739735</v>
      </c>
      <c r="I78" s="6">
        <v>0.58565944433600103</v>
      </c>
      <c r="J78" s="6">
        <v>93.198000000000008</v>
      </c>
      <c r="K78" s="1" t="s">
        <v>16</v>
      </c>
      <c r="L78" s="1" t="s">
        <v>16</v>
      </c>
      <c r="M78" s="1" t="s">
        <v>16</v>
      </c>
      <c r="N78" s="1">
        <v>3</v>
      </c>
      <c r="O78" s="1">
        <v>1</v>
      </c>
      <c r="P78" s="5">
        <v>10</v>
      </c>
    </row>
    <row r="79" spans="1:16">
      <c r="A79" s="1">
        <v>8</v>
      </c>
      <c r="B79" s="1">
        <v>8</v>
      </c>
      <c r="C79" s="1">
        <v>13262</v>
      </c>
      <c r="D79" s="6">
        <v>1.2</v>
      </c>
      <c r="E79" s="6">
        <v>89.19</v>
      </c>
      <c r="F79" s="5">
        <v>1.8</v>
      </c>
      <c r="G79" s="5">
        <v>545.70000000000005</v>
      </c>
      <c r="H79" s="6">
        <v>1.4074307304785894</v>
      </c>
      <c r="I79" s="6">
        <v>0.5677122605941789</v>
      </c>
      <c r="J79" s="6">
        <v>107.02799999999999</v>
      </c>
      <c r="K79" s="1" t="s">
        <v>16</v>
      </c>
      <c r="L79" s="1" t="s">
        <v>16</v>
      </c>
      <c r="M79" s="1" t="s">
        <v>16</v>
      </c>
      <c r="N79" s="1">
        <v>3</v>
      </c>
      <c r="O79" s="1">
        <v>1</v>
      </c>
      <c r="P79" s="5">
        <v>20</v>
      </c>
    </row>
    <row r="80" spans="1:16">
      <c r="A80" s="1">
        <v>8</v>
      </c>
      <c r="B80" s="1">
        <v>9</v>
      </c>
      <c r="C80" s="1">
        <v>13983</v>
      </c>
      <c r="D80" s="6">
        <v>1.2</v>
      </c>
      <c r="E80" s="6">
        <v>89.87</v>
      </c>
      <c r="F80" s="5">
        <v>2.5</v>
      </c>
      <c r="G80" s="5">
        <v>505.7</v>
      </c>
      <c r="H80" s="6">
        <v>0.82716257152473927</v>
      </c>
      <c r="I80" s="6">
        <v>0.46749624544089252</v>
      </c>
      <c r="J80" s="6">
        <v>107.84400000000001</v>
      </c>
      <c r="K80" s="1" t="s">
        <v>16</v>
      </c>
      <c r="L80" s="1" t="s">
        <v>16</v>
      </c>
      <c r="M80" s="1" t="s">
        <v>16</v>
      </c>
      <c r="N80" s="1">
        <v>3</v>
      </c>
      <c r="O80" s="1">
        <v>1</v>
      </c>
      <c r="P80" s="5">
        <v>21</v>
      </c>
    </row>
    <row r="81" spans="1:16">
      <c r="A81" s="1">
        <v>8</v>
      </c>
      <c r="B81" s="1">
        <v>10</v>
      </c>
      <c r="C81" s="1">
        <v>16312</v>
      </c>
      <c r="D81" s="6">
        <v>1.2</v>
      </c>
      <c r="E81" s="6">
        <v>91.72</v>
      </c>
      <c r="F81" s="5">
        <v>1.6</v>
      </c>
      <c r="G81" s="5">
        <v>890.2</v>
      </c>
      <c r="H81" s="6">
        <v>1.2051450106504999</v>
      </c>
      <c r="I81" s="6">
        <v>0.51998528690534573</v>
      </c>
      <c r="J81" s="6">
        <v>110.06399999999999</v>
      </c>
      <c r="K81" s="1" t="s">
        <v>16</v>
      </c>
      <c r="L81" s="1" t="s">
        <v>16</v>
      </c>
      <c r="M81" s="1" t="s">
        <v>16</v>
      </c>
      <c r="N81" s="1">
        <v>3</v>
      </c>
      <c r="O81" s="1">
        <v>1</v>
      </c>
      <c r="P81" s="5">
        <v>12</v>
      </c>
    </row>
    <row r="82" spans="1:16">
      <c r="A82" s="1">
        <v>9</v>
      </c>
      <c r="B82" s="1">
        <v>1</v>
      </c>
      <c r="C82" s="1">
        <v>839</v>
      </c>
      <c r="D82" s="6">
        <v>0</v>
      </c>
      <c r="E82" s="6">
        <v>44.34</v>
      </c>
      <c r="F82" s="5">
        <v>0</v>
      </c>
      <c r="G82" s="5">
        <v>28.2</v>
      </c>
      <c r="H82" s="6">
        <v>-4.4117647058823533</v>
      </c>
      <c r="I82" s="6">
        <v>1.1513706793802145</v>
      </c>
      <c r="J82" s="6">
        <v>0</v>
      </c>
      <c r="K82" s="1" t="s">
        <v>16</v>
      </c>
      <c r="L82" s="1" t="s">
        <v>16</v>
      </c>
      <c r="M82" s="1" t="s">
        <v>16</v>
      </c>
      <c r="N82" s="1">
        <v>3</v>
      </c>
      <c r="O82" s="1">
        <v>1</v>
      </c>
      <c r="P82" s="5">
        <v>0</v>
      </c>
    </row>
    <row r="83" spans="1:16">
      <c r="A83" s="1">
        <v>9</v>
      </c>
      <c r="B83" s="1">
        <v>2</v>
      </c>
      <c r="C83" s="1">
        <v>1188</v>
      </c>
      <c r="D83" s="6">
        <v>0</v>
      </c>
      <c r="E83" s="6">
        <v>47.35</v>
      </c>
      <c r="F83" s="5">
        <v>0</v>
      </c>
      <c r="G83" s="5">
        <v>42.7</v>
      </c>
      <c r="H83" s="6">
        <v>-24.358974358974358</v>
      </c>
      <c r="I83" s="6">
        <v>1.026936026936027</v>
      </c>
      <c r="J83" s="6">
        <v>0</v>
      </c>
      <c r="K83" s="1" t="s">
        <v>16</v>
      </c>
      <c r="L83" s="1" t="s">
        <v>16</v>
      </c>
      <c r="M83" s="1" t="s">
        <v>16</v>
      </c>
      <c r="N83" s="1">
        <v>3</v>
      </c>
      <c r="O83" s="1">
        <v>1</v>
      </c>
      <c r="P83" s="5">
        <v>0</v>
      </c>
    </row>
    <row r="84" spans="1:16">
      <c r="A84" s="1">
        <v>9</v>
      </c>
      <c r="B84" s="1">
        <v>3</v>
      </c>
      <c r="C84" s="1">
        <v>1745</v>
      </c>
      <c r="D84" s="6">
        <v>0</v>
      </c>
      <c r="E84" s="6">
        <v>47.73</v>
      </c>
      <c r="F84" s="5">
        <v>0</v>
      </c>
      <c r="G84" s="5">
        <v>47.4</v>
      </c>
      <c r="H84" s="6">
        <v>89.666666666666671</v>
      </c>
      <c r="I84" s="6">
        <v>0.98567335243553011</v>
      </c>
      <c r="J84" s="6">
        <v>0</v>
      </c>
      <c r="K84" s="1" t="s">
        <v>16</v>
      </c>
      <c r="L84" s="1" t="s">
        <v>16</v>
      </c>
      <c r="M84" s="1" t="s">
        <v>16</v>
      </c>
      <c r="N84" s="1">
        <v>3</v>
      </c>
      <c r="O84" s="1">
        <v>1</v>
      </c>
      <c r="P84" s="5">
        <v>0</v>
      </c>
    </row>
    <row r="85" spans="1:16">
      <c r="A85" s="1">
        <v>9</v>
      </c>
      <c r="B85" s="1">
        <v>4</v>
      </c>
      <c r="C85" s="1">
        <v>1552</v>
      </c>
      <c r="D85" s="6">
        <v>0</v>
      </c>
      <c r="E85" s="6">
        <v>48.46</v>
      </c>
      <c r="F85" s="5">
        <v>0</v>
      </c>
      <c r="G85" s="5">
        <v>66.8</v>
      </c>
      <c r="H85" s="6">
        <v>20.193548387096772</v>
      </c>
      <c r="I85" s="6">
        <v>0.946520618556701</v>
      </c>
      <c r="J85" s="6">
        <v>0</v>
      </c>
      <c r="K85" s="1" t="s">
        <v>16</v>
      </c>
      <c r="L85" s="1" t="s">
        <v>16</v>
      </c>
      <c r="M85" s="1" t="s">
        <v>16</v>
      </c>
      <c r="N85" s="1">
        <v>3</v>
      </c>
      <c r="O85" s="1">
        <v>1</v>
      </c>
      <c r="P85" s="5">
        <v>0</v>
      </c>
    </row>
    <row r="86" spans="1:16">
      <c r="A86" s="1">
        <v>9</v>
      </c>
      <c r="B86" s="1">
        <v>5</v>
      </c>
      <c r="C86" s="1">
        <v>2061</v>
      </c>
      <c r="D86" s="6">
        <v>0</v>
      </c>
      <c r="E86" s="6">
        <v>51.35</v>
      </c>
      <c r="F86" s="5">
        <v>0</v>
      </c>
      <c r="G86" s="5">
        <v>83.1</v>
      </c>
      <c r="H86" s="6">
        <v>8.0864197530864192</v>
      </c>
      <c r="I86" s="6">
        <v>0.91508976225133432</v>
      </c>
      <c r="J86" s="6">
        <v>0</v>
      </c>
      <c r="K86" s="1" t="s">
        <v>16</v>
      </c>
      <c r="L86" s="1" t="s">
        <v>16</v>
      </c>
      <c r="M86" s="1" t="s">
        <v>16</v>
      </c>
      <c r="N86" s="1">
        <v>3</v>
      </c>
      <c r="O86" s="1">
        <v>1</v>
      </c>
      <c r="P86" s="5">
        <v>0</v>
      </c>
    </row>
    <row r="87" spans="1:16">
      <c r="A87" s="1">
        <v>9</v>
      </c>
      <c r="B87" s="1">
        <v>6</v>
      </c>
      <c r="C87" s="1">
        <v>2459</v>
      </c>
      <c r="D87" s="6">
        <v>0</v>
      </c>
      <c r="E87" s="6">
        <v>52.11</v>
      </c>
      <c r="F87" s="5">
        <v>0</v>
      </c>
      <c r="G87" s="5">
        <v>99</v>
      </c>
      <c r="H87" s="6">
        <v>6.060885608856089</v>
      </c>
      <c r="I87" s="6">
        <v>0.88003253355022371</v>
      </c>
      <c r="J87" s="6">
        <v>0</v>
      </c>
      <c r="K87" s="1" t="s">
        <v>16</v>
      </c>
      <c r="L87" s="1" t="s">
        <v>16</v>
      </c>
      <c r="M87" s="1" t="s">
        <v>16</v>
      </c>
      <c r="N87" s="1">
        <v>3</v>
      </c>
      <c r="O87" s="1">
        <v>1</v>
      </c>
      <c r="P87" s="5">
        <v>0</v>
      </c>
    </row>
    <row r="88" spans="1:16">
      <c r="A88" s="1">
        <v>9</v>
      </c>
      <c r="B88" s="1">
        <v>7</v>
      </c>
      <c r="C88" s="1">
        <v>10291</v>
      </c>
      <c r="D88" s="6">
        <v>0</v>
      </c>
      <c r="E88" s="6">
        <v>103.53</v>
      </c>
      <c r="F88" s="5">
        <v>0</v>
      </c>
      <c r="G88" s="5">
        <v>138.19999999999999</v>
      </c>
      <c r="H88" s="6">
        <v>2.0441283734500364</v>
      </c>
      <c r="I88" s="6">
        <v>0.7194636089787193</v>
      </c>
      <c r="J88" s="6">
        <v>0</v>
      </c>
      <c r="K88" s="1" t="s">
        <v>16</v>
      </c>
      <c r="L88" s="1" t="s">
        <v>16</v>
      </c>
      <c r="M88" s="1" t="s">
        <v>16</v>
      </c>
      <c r="N88" s="1">
        <v>3</v>
      </c>
      <c r="O88" s="1">
        <v>1</v>
      </c>
      <c r="P88" s="5">
        <v>0</v>
      </c>
    </row>
    <row r="89" spans="1:16">
      <c r="A89" s="1">
        <v>9</v>
      </c>
      <c r="B89" s="1">
        <v>8</v>
      </c>
      <c r="C89" s="1">
        <v>11213</v>
      </c>
      <c r="D89" s="6">
        <v>0.1</v>
      </c>
      <c r="E89" s="6">
        <v>106.94</v>
      </c>
      <c r="F89" s="5">
        <v>0.1</v>
      </c>
      <c r="G89" s="5">
        <v>359.6</v>
      </c>
      <c r="H89" s="6">
        <v>2.1460819090615932</v>
      </c>
      <c r="I89" s="6">
        <v>0.70061535717470791</v>
      </c>
      <c r="J89" s="6">
        <v>10.694000000000001</v>
      </c>
      <c r="K89" s="1" t="s">
        <v>16</v>
      </c>
      <c r="L89" s="1" t="s">
        <v>16</v>
      </c>
      <c r="M89" s="1" t="s">
        <v>16</v>
      </c>
      <c r="N89" s="1">
        <v>3</v>
      </c>
      <c r="O89" s="1">
        <v>1</v>
      </c>
      <c r="P89" s="5">
        <v>3</v>
      </c>
    </row>
    <row r="90" spans="1:16">
      <c r="A90" s="1">
        <v>9</v>
      </c>
      <c r="B90" s="1">
        <v>9</v>
      </c>
      <c r="C90" s="1">
        <v>12040</v>
      </c>
      <c r="D90" s="6">
        <v>0.1</v>
      </c>
      <c r="E90" s="6">
        <v>112.14</v>
      </c>
      <c r="F90" s="5">
        <v>0.2</v>
      </c>
      <c r="G90" s="5">
        <v>449.2</v>
      </c>
      <c r="H90" s="6">
        <v>1.6671332586786116</v>
      </c>
      <c r="I90" s="6">
        <v>0.66270764119601333</v>
      </c>
      <c r="J90" s="6">
        <v>11.214</v>
      </c>
      <c r="K90" s="1" t="s">
        <v>16</v>
      </c>
      <c r="L90" s="1" t="s">
        <v>16</v>
      </c>
      <c r="M90" s="1" t="s">
        <v>16</v>
      </c>
      <c r="N90" s="1">
        <v>3</v>
      </c>
      <c r="O90" s="1">
        <v>1</v>
      </c>
      <c r="P90" s="5">
        <v>2</v>
      </c>
    </row>
    <row r="91" spans="1:16">
      <c r="A91" s="1">
        <v>9</v>
      </c>
      <c r="B91" s="1">
        <v>10</v>
      </c>
      <c r="C91" s="1">
        <v>11654</v>
      </c>
      <c r="D91" s="6">
        <v>0.1</v>
      </c>
      <c r="E91" s="6">
        <v>105.12</v>
      </c>
      <c r="F91" s="5">
        <v>0.2</v>
      </c>
      <c r="G91" s="5">
        <v>468.4</v>
      </c>
      <c r="H91" s="6">
        <v>1.3771802325581395</v>
      </c>
      <c r="I91" s="6">
        <v>0.62304788055603222</v>
      </c>
      <c r="J91" s="6">
        <v>10.512</v>
      </c>
      <c r="K91" s="1" t="s">
        <v>16</v>
      </c>
      <c r="L91" s="1" t="s">
        <v>16</v>
      </c>
      <c r="M91" s="1" t="s">
        <v>16</v>
      </c>
      <c r="N91" s="1">
        <v>3</v>
      </c>
      <c r="O91" s="1">
        <v>1</v>
      </c>
      <c r="P91" s="5">
        <v>2</v>
      </c>
    </row>
    <row r="92" spans="1:16">
      <c r="A92" s="1">
        <v>10</v>
      </c>
      <c r="B92" s="1">
        <v>1</v>
      </c>
      <c r="C92" s="1">
        <v>2267</v>
      </c>
      <c r="D92" s="6">
        <v>0.15</v>
      </c>
      <c r="E92" s="6">
        <v>118.03</v>
      </c>
      <c r="F92" s="5">
        <v>0.7</v>
      </c>
      <c r="G92" s="5">
        <v>21</v>
      </c>
      <c r="H92" s="6">
        <v>2.911802853437095</v>
      </c>
      <c r="I92" s="6">
        <v>0.3811204234671372</v>
      </c>
      <c r="J92" s="6">
        <v>17.704499999999999</v>
      </c>
      <c r="K92" s="1" t="s">
        <v>16</v>
      </c>
      <c r="L92" s="1" t="s">
        <v>16</v>
      </c>
      <c r="M92" s="1" t="s">
        <v>16</v>
      </c>
      <c r="N92" s="1">
        <v>3</v>
      </c>
      <c r="O92" s="1">
        <v>1</v>
      </c>
      <c r="P92" s="5">
        <v>84</v>
      </c>
    </row>
    <row r="93" spans="1:16">
      <c r="A93" s="1">
        <v>10</v>
      </c>
      <c r="B93" s="1">
        <v>2</v>
      </c>
      <c r="C93" s="1">
        <v>2584</v>
      </c>
      <c r="D93" s="6">
        <v>0.15</v>
      </c>
      <c r="E93" s="6">
        <v>119.05</v>
      </c>
      <c r="F93" s="5">
        <v>0.5</v>
      </c>
      <c r="G93" s="5">
        <v>88.4</v>
      </c>
      <c r="H93" s="6">
        <v>3.392018779342723</v>
      </c>
      <c r="I93" s="6">
        <v>0.39318885448916407</v>
      </c>
      <c r="J93" s="6">
        <v>17.857500000000002</v>
      </c>
      <c r="K93" s="1" t="s">
        <v>16</v>
      </c>
      <c r="L93" s="1" t="s">
        <v>16</v>
      </c>
      <c r="M93" s="1" t="s">
        <v>16</v>
      </c>
      <c r="N93" s="1">
        <v>3</v>
      </c>
      <c r="O93" s="1">
        <v>1</v>
      </c>
      <c r="P93" s="5">
        <v>20</v>
      </c>
    </row>
    <row r="94" spans="1:16">
      <c r="A94" s="1">
        <v>10</v>
      </c>
      <c r="B94" s="1">
        <v>3</v>
      </c>
      <c r="C94" s="1">
        <v>2992</v>
      </c>
      <c r="D94" s="6">
        <v>0.15</v>
      </c>
      <c r="E94" s="6">
        <v>121.77</v>
      </c>
      <c r="F94" s="5">
        <v>0.5</v>
      </c>
      <c r="G94" s="5">
        <v>107.3</v>
      </c>
      <c r="H94" s="6">
        <v>3.4787350054525628</v>
      </c>
      <c r="I94" s="6">
        <v>0.40374331550802139</v>
      </c>
      <c r="J94" s="6">
        <v>18.265499999999999</v>
      </c>
      <c r="K94" s="1" t="s">
        <v>16</v>
      </c>
      <c r="L94" s="1" t="s">
        <v>16</v>
      </c>
      <c r="M94" s="1" t="s">
        <v>16</v>
      </c>
      <c r="N94" s="1">
        <v>3</v>
      </c>
      <c r="O94" s="1">
        <v>1</v>
      </c>
      <c r="P94" s="5">
        <v>17</v>
      </c>
    </row>
    <row r="95" spans="1:16">
      <c r="A95" s="1">
        <v>10</v>
      </c>
      <c r="B95" s="1">
        <v>4</v>
      </c>
      <c r="C95" s="1">
        <v>3633</v>
      </c>
      <c r="D95" s="6">
        <v>0.19</v>
      </c>
      <c r="E95" s="6">
        <v>122.44</v>
      </c>
      <c r="F95" s="5">
        <v>0.6</v>
      </c>
      <c r="G95" s="5">
        <v>20.7</v>
      </c>
      <c r="H95" s="6">
        <v>3.386783284742469</v>
      </c>
      <c r="I95" s="6">
        <v>0.47178640242224057</v>
      </c>
      <c r="J95" s="6">
        <v>23.2636</v>
      </c>
      <c r="K95" s="1" t="s">
        <v>16</v>
      </c>
      <c r="L95" s="1" t="s">
        <v>16</v>
      </c>
      <c r="M95" s="1" t="s">
        <v>16</v>
      </c>
      <c r="N95" s="1">
        <v>3</v>
      </c>
      <c r="O95" s="1">
        <v>1</v>
      </c>
      <c r="P95" s="5">
        <v>100</v>
      </c>
    </row>
    <row r="96" spans="1:16">
      <c r="A96" s="1">
        <v>10</v>
      </c>
      <c r="B96" s="1">
        <v>5</v>
      </c>
      <c r="C96" s="1">
        <v>4098</v>
      </c>
      <c r="D96" s="6">
        <v>0.2</v>
      </c>
      <c r="E96" s="6">
        <v>129.62</v>
      </c>
      <c r="F96" s="5">
        <v>0.6</v>
      </c>
      <c r="G96" s="5">
        <v>42.6</v>
      </c>
      <c r="H96" s="6">
        <v>2.9180743243243241</v>
      </c>
      <c r="I96" s="6">
        <v>0.44655929721815518</v>
      </c>
      <c r="J96" s="6">
        <v>25.924000000000003</v>
      </c>
      <c r="K96" s="1" t="s">
        <v>16</v>
      </c>
      <c r="L96" s="1" t="s">
        <v>16</v>
      </c>
      <c r="M96" s="1" t="s">
        <v>16</v>
      </c>
      <c r="N96" s="1">
        <v>3</v>
      </c>
      <c r="O96" s="1">
        <v>1</v>
      </c>
      <c r="P96" s="5">
        <v>85</v>
      </c>
    </row>
    <row r="97" spans="1:16">
      <c r="A97" s="1">
        <v>10</v>
      </c>
      <c r="B97" s="1">
        <v>6</v>
      </c>
      <c r="C97" s="1">
        <v>16590</v>
      </c>
      <c r="D97" s="6">
        <v>0.2</v>
      </c>
      <c r="E97" s="6">
        <v>253.3</v>
      </c>
      <c r="F97" s="5">
        <v>0.4</v>
      </c>
      <c r="G97" s="5">
        <v>796</v>
      </c>
      <c r="H97" s="6">
        <v>1.9316909294512878</v>
      </c>
      <c r="I97" s="6">
        <v>0.3411693791440627</v>
      </c>
      <c r="J97" s="6">
        <v>50.66</v>
      </c>
      <c r="K97" s="1" t="s">
        <v>16</v>
      </c>
      <c r="L97" s="1" t="s">
        <v>16</v>
      </c>
      <c r="M97" s="1" t="s">
        <v>16</v>
      </c>
      <c r="N97" s="1">
        <v>3</v>
      </c>
      <c r="O97" s="1">
        <v>1</v>
      </c>
      <c r="P97" s="5">
        <v>6</v>
      </c>
    </row>
    <row r="98" spans="1:16">
      <c r="A98" s="1">
        <v>10</v>
      </c>
      <c r="B98" s="1">
        <v>7</v>
      </c>
      <c r="C98" s="1">
        <v>16771</v>
      </c>
      <c r="D98" s="6">
        <v>0.23</v>
      </c>
      <c r="E98" s="6">
        <v>254.11</v>
      </c>
      <c r="F98" s="5">
        <v>0.4</v>
      </c>
      <c r="G98" s="5">
        <v>1305</v>
      </c>
      <c r="H98" s="6">
        <v>2.3353293413173652</v>
      </c>
      <c r="I98" s="6">
        <v>0.38393655715222708</v>
      </c>
      <c r="J98" s="6">
        <v>58.445300000000003</v>
      </c>
      <c r="K98" s="1" t="s">
        <v>16</v>
      </c>
      <c r="L98" s="1" t="s">
        <v>16</v>
      </c>
      <c r="M98" s="1" t="s">
        <v>16</v>
      </c>
      <c r="N98" s="1">
        <v>3</v>
      </c>
      <c r="O98" s="1">
        <v>1</v>
      </c>
      <c r="P98" s="5">
        <v>5</v>
      </c>
    </row>
    <row r="99" spans="1:16">
      <c r="A99" s="1">
        <v>10</v>
      </c>
      <c r="B99" s="1">
        <v>8</v>
      </c>
      <c r="C99" s="1">
        <v>18248</v>
      </c>
      <c r="D99" s="6">
        <v>0.33</v>
      </c>
      <c r="E99" s="6">
        <v>248.93</v>
      </c>
      <c r="F99" s="5">
        <v>0.7</v>
      </c>
      <c r="G99" s="5">
        <v>825</v>
      </c>
      <c r="H99" s="6">
        <v>1.7029632274187789</v>
      </c>
      <c r="I99" s="6">
        <v>0.38535729943007452</v>
      </c>
      <c r="J99" s="6">
        <v>82.146900000000002</v>
      </c>
      <c r="K99" s="1" t="s">
        <v>16</v>
      </c>
      <c r="L99" s="1" t="s">
        <v>16</v>
      </c>
      <c r="M99" s="1" t="s">
        <v>16</v>
      </c>
      <c r="N99" s="1">
        <v>3</v>
      </c>
      <c r="O99" s="1">
        <v>1</v>
      </c>
      <c r="P99" s="5">
        <v>10</v>
      </c>
    </row>
    <row r="100" spans="1:16">
      <c r="A100" s="1">
        <v>10</v>
      </c>
      <c r="B100" s="1">
        <v>9</v>
      </c>
      <c r="C100" s="1">
        <v>20546</v>
      </c>
      <c r="D100" s="6">
        <v>0.44</v>
      </c>
      <c r="E100" s="6">
        <v>251.4</v>
      </c>
      <c r="F100" s="5">
        <v>1</v>
      </c>
      <c r="G100" s="5">
        <v>1240</v>
      </c>
      <c r="H100" s="6">
        <v>1.3450292397660817</v>
      </c>
      <c r="I100" s="6">
        <v>0.32965054025114376</v>
      </c>
      <c r="J100" s="6">
        <v>110.616</v>
      </c>
      <c r="K100" s="1" t="s">
        <v>16</v>
      </c>
      <c r="L100" s="1" t="s">
        <v>16</v>
      </c>
      <c r="M100" s="1" t="s">
        <v>16</v>
      </c>
      <c r="N100" s="1">
        <v>3</v>
      </c>
      <c r="O100" s="1">
        <v>1</v>
      </c>
      <c r="P100" s="5">
        <v>9</v>
      </c>
    </row>
    <row r="101" spans="1:16">
      <c r="A101" s="1">
        <v>10</v>
      </c>
      <c r="B101" s="1">
        <v>10</v>
      </c>
      <c r="C101" s="1">
        <v>20192</v>
      </c>
      <c r="D101" s="6">
        <v>0.56000000000000005</v>
      </c>
      <c r="E101" s="6">
        <v>234.7</v>
      </c>
      <c r="F101" s="5">
        <v>1</v>
      </c>
      <c r="G101" s="5">
        <v>1601</v>
      </c>
      <c r="H101" s="6">
        <v>1.511627906976744</v>
      </c>
      <c r="I101" s="6">
        <v>0.28050713153724249</v>
      </c>
      <c r="J101" s="6">
        <v>131.43200000000002</v>
      </c>
      <c r="K101" s="1" t="s">
        <v>16</v>
      </c>
      <c r="L101" s="1" t="s">
        <v>16</v>
      </c>
      <c r="M101" s="1" t="s">
        <v>16</v>
      </c>
      <c r="N101" s="1">
        <v>3</v>
      </c>
      <c r="O101" s="1">
        <v>1</v>
      </c>
      <c r="P101" s="5">
        <v>9</v>
      </c>
    </row>
    <row r="102" spans="1:16">
      <c r="A102" s="1">
        <v>11</v>
      </c>
      <c r="B102" s="1">
        <v>1</v>
      </c>
      <c r="C102" s="1">
        <v>10591</v>
      </c>
      <c r="D102" s="6">
        <v>0.42</v>
      </c>
      <c r="E102" s="6">
        <v>1015.9</v>
      </c>
      <c r="F102" s="5">
        <v>2.8</v>
      </c>
      <c r="G102" s="5">
        <v>985.8</v>
      </c>
      <c r="H102" s="6">
        <v>3.4059633027522933</v>
      </c>
      <c r="I102" s="6">
        <v>0.42602209423095083</v>
      </c>
      <c r="J102" s="6">
        <v>426.678</v>
      </c>
      <c r="K102" s="1" t="s">
        <v>16</v>
      </c>
      <c r="L102" s="1" t="s">
        <v>17</v>
      </c>
      <c r="M102" s="1" t="s">
        <v>16</v>
      </c>
      <c r="N102" s="1">
        <v>1</v>
      </c>
      <c r="O102" s="1">
        <v>1</v>
      </c>
      <c r="P102" s="5">
        <v>44</v>
      </c>
    </row>
    <row r="103" spans="1:16">
      <c r="A103" s="1">
        <v>11</v>
      </c>
      <c r="B103" s="1">
        <v>2</v>
      </c>
      <c r="C103" s="1">
        <v>10464</v>
      </c>
      <c r="D103" s="6">
        <v>0.46</v>
      </c>
      <c r="E103" s="6">
        <v>994.73</v>
      </c>
      <c r="F103" s="5">
        <v>2.5</v>
      </c>
      <c r="G103" s="5">
        <v>1122.7</v>
      </c>
      <c r="H103" s="6">
        <v>4.7777777777777786</v>
      </c>
      <c r="I103" s="6">
        <v>0.44935015290519875</v>
      </c>
      <c r="J103" s="6">
        <v>457.57580000000002</v>
      </c>
      <c r="K103" s="1" t="s">
        <v>16</v>
      </c>
      <c r="L103" s="1" t="s">
        <v>17</v>
      </c>
      <c r="M103" s="1" t="s">
        <v>16</v>
      </c>
      <c r="N103" s="1">
        <v>1</v>
      </c>
      <c r="O103" s="1">
        <v>1</v>
      </c>
      <c r="P103" s="5">
        <v>41</v>
      </c>
    </row>
    <row r="104" spans="1:16">
      <c r="A104" s="1">
        <v>11</v>
      </c>
      <c r="B104" s="1">
        <v>3</v>
      </c>
      <c r="C104" s="1">
        <v>11727</v>
      </c>
      <c r="D104" s="6">
        <v>0.5</v>
      </c>
      <c r="E104" s="6">
        <v>972.84</v>
      </c>
      <c r="F104" s="5">
        <v>2.2999999999999998</v>
      </c>
      <c r="G104" s="5">
        <v>1179.2</v>
      </c>
      <c r="H104" s="6">
        <v>5.2289156626506026</v>
      </c>
      <c r="I104" s="6">
        <v>0.50029845655325322</v>
      </c>
      <c r="J104" s="6">
        <v>486.42</v>
      </c>
      <c r="K104" s="1" t="s">
        <v>16</v>
      </c>
      <c r="L104" s="1" t="s">
        <v>17</v>
      </c>
      <c r="M104" s="1" t="s">
        <v>16</v>
      </c>
      <c r="N104" s="1">
        <v>1</v>
      </c>
      <c r="O104" s="1">
        <v>1</v>
      </c>
      <c r="P104" s="5">
        <v>42</v>
      </c>
    </row>
    <row r="105" spans="1:16">
      <c r="A105" s="1">
        <v>11</v>
      </c>
      <c r="B105" s="1">
        <v>4</v>
      </c>
      <c r="C105" s="1">
        <v>12484</v>
      </c>
      <c r="D105" s="6">
        <v>0.54</v>
      </c>
      <c r="E105" s="6">
        <v>951.85</v>
      </c>
      <c r="F105" s="5">
        <v>2.1</v>
      </c>
      <c r="G105" s="5">
        <v>1233.3</v>
      </c>
      <c r="H105" s="6">
        <v>6.2753950338600459</v>
      </c>
      <c r="I105" s="6">
        <v>0.51658122396667738</v>
      </c>
      <c r="J105" s="6">
        <v>513.99900000000002</v>
      </c>
      <c r="K105" s="1" t="s">
        <v>16</v>
      </c>
      <c r="L105" s="1" t="s">
        <v>17</v>
      </c>
      <c r="M105" s="1" t="s">
        <v>16</v>
      </c>
      <c r="N105" s="1">
        <v>1</v>
      </c>
      <c r="O105" s="1">
        <v>1</v>
      </c>
      <c r="P105" s="5">
        <v>42</v>
      </c>
    </row>
    <row r="106" spans="1:16">
      <c r="A106" s="1">
        <v>11</v>
      </c>
      <c r="B106" s="1">
        <v>5</v>
      </c>
      <c r="C106" s="1">
        <v>12640</v>
      </c>
      <c r="D106" s="6">
        <v>0.57999999999999996</v>
      </c>
      <c r="E106" s="6">
        <v>905.31</v>
      </c>
      <c r="F106" s="5">
        <v>1.6</v>
      </c>
      <c r="G106" s="5">
        <v>1402.2</v>
      </c>
      <c r="H106" s="6">
        <v>8.5681293302540418</v>
      </c>
      <c r="I106" s="6">
        <v>0.54335443037974684</v>
      </c>
      <c r="J106" s="6">
        <v>525.07979999999998</v>
      </c>
      <c r="K106" s="1" t="s">
        <v>16</v>
      </c>
      <c r="L106" s="1" t="s">
        <v>17</v>
      </c>
      <c r="M106" s="1" t="s">
        <v>16</v>
      </c>
      <c r="N106" s="1">
        <v>1</v>
      </c>
      <c r="O106" s="1">
        <v>1</v>
      </c>
      <c r="P106" s="5">
        <v>39</v>
      </c>
    </row>
    <row r="107" spans="1:16">
      <c r="A107" s="1">
        <v>11</v>
      </c>
      <c r="B107" s="1">
        <v>6</v>
      </c>
      <c r="C107" s="1">
        <v>13085</v>
      </c>
      <c r="D107" s="6">
        <v>0.64</v>
      </c>
      <c r="E107" s="6">
        <v>897.35</v>
      </c>
      <c r="F107" s="5">
        <v>1.6</v>
      </c>
      <c r="G107" s="5">
        <v>1551.6</v>
      </c>
      <c r="H107" s="6">
        <v>8.3913043478260878</v>
      </c>
      <c r="I107" s="6">
        <v>0.53886129155521589</v>
      </c>
      <c r="J107" s="6">
        <v>574.30399999999997</v>
      </c>
      <c r="K107" s="1" t="s">
        <v>16</v>
      </c>
      <c r="L107" s="1" t="s">
        <v>17</v>
      </c>
      <c r="M107" s="1" t="s">
        <v>16</v>
      </c>
      <c r="N107" s="1">
        <v>1</v>
      </c>
      <c r="O107" s="1">
        <v>1</v>
      </c>
      <c r="P107" s="5">
        <v>37</v>
      </c>
    </row>
    <row r="108" spans="1:16">
      <c r="A108" s="1">
        <v>11</v>
      </c>
      <c r="B108" s="1">
        <v>7</v>
      </c>
      <c r="C108" s="1">
        <v>13862</v>
      </c>
      <c r="D108" s="6">
        <v>0.69</v>
      </c>
      <c r="E108" s="6">
        <v>879.12</v>
      </c>
      <c r="F108" s="5">
        <v>1.6</v>
      </c>
      <c r="G108" s="5">
        <v>1704.5</v>
      </c>
      <c r="H108" s="6">
        <v>9.0584415584415563</v>
      </c>
      <c r="I108" s="6">
        <v>0.55662963497330831</v>
      </c>
      <c r="J108" s="6">
        <v>606.59280000000001</v>
      </c>
      <c r="K108" s="1" t="s">
        <v>16</v>
      </c>
      <c r="L108" s="1" t="s">
        <v>17</v>
      </c>
      <c r="M108" s="1" t="s">
        <v>16</v>
      </c>
      <c r="N108" s="1">
        <v>1</v>
      </c>
      <c r="O108" s="1">
        <v>1</v>
      </c>
      <c r="P108" s="5">
        <v>36</v>
      </c>
    </row>
    <row r="109" spans="1:16">
      <c r="A109" s="1">
        <v>11</v>
      </c>
      <c r="B109" s="1">
        <v>8</v>
      </c>
      <c r="C109" s="1">
        <v>14120</v>
      </c>
      <c r="D109" s="6">
        <v>0.75</v>
      </c>
      <c r="E109" s="6">
        <v>836.08</v>
      </c>
      <c r="F109" s="5">
        <v>1.5</v>
      </c>
      <c r="G109" s="5">
        <v>1933.8</v>
      </c>
      <c r="H109" s="6">
        <v>13.520547945205481</v>
      </c>
      <c r="I109" s="6">
        <v>0.59426345609065157</v>
      </c>
      <c r="J109" s="6">
        <v>627.05999999999995</v>
      </c>
      <c r="K109" s="1" t="s">
        <v>16</v>
      </c>
      <c r="L109" s="1" t="s">
        <v>17</v>
      </c>
      <c r="M109" s="1" t="s">
        <v>16</v>
      </c>
      <c r="N109" s="1">
        <v>1</v>
      </c>
      <c r="O109" s="1">
        <v>1</v>
      </c>
      <c r="P109" s="5">
        <v>34</v>
      </c>
    </row>
    <row r="110" spans="1:16">
      <c r="A110" s="1">
        <v>11</v>
      </c>
      <c r="B110" s="1">
        <v>9</v>
      </c>
      <c r="C110" s="1">
        <v>14690</v>
      </c>
      <c r="D110" s="6">
        <v>0.83</v>
      </c>
      <c r="E110" s="6">
        <v>810.69</v>
      </c>
      <c r="F110" s="5">
        <v>1.6</v>
      </c>
      <c r="G110" s="5">
        <v>2075.9</v>
      </c>
      <c r="H110" s="6">
        <v>14.791044776119401</v>
      </c>
      <c r="I110" s="6">
        <v>0.62232811436351254</v>
      </c>
      <c r="J110" s="6">
        <v>672.87270000000001</v>
      </c>
      <c r="K110" s="1" t="s">
        <v>16</v>
      </c>
      <c r="L110" s="1" t="s">
        <v>17</v>
      </c>
      <c r="M110" s="1" t="s">
        <v>16</v>
      </c>
      <c r="N110" s="1">
        <v>1</v>
      </c>
      <c r="O110" s="1">
        <v>1</v>
      </c>
      <c r="P110" s="5">
        <v>33</v>
      </c>
    </row>
    <row r="111" spans="1:16">
      <c r="A111" s="1">
        <v>11</v>
      </c>
      <c r="B111" s="1">
        <v>10</v>
      </c>
      <c r="C111" s="1">
        <v>16173</v>
      </c>
      <c r="D111" s="6">
        <v>0.93</v>
      </c>
      <c r="E111" s="6">
        <v>776.96</v>
      </c>
      <c r="F111" s="5">
        <v>1.8</v>
      </c>
      <c r="G111" s="5">
        <v>2240.3000000000002</v>
      </c>
      <c r="H111" s="6">
        <v>15.174927113702623</v>
      </c>
      <c r="I111" s="6">
        <v>0.63364867371545164</v>
      </c>
      <c r="J111" s="6">
        <v>722.57280000000003</v>
      </c>
      <c r="K111" s="1" t="s">
        <v>16</v>
      </c>
      <c r="L111" s="1" t="s">
        <v>17</v>
      </c>
      <c r="M111" s="1" t="s">
        <v>16</v>
      </c>
      <c r="N111" s="1">
        <v>1</v>
      </c>
      <c r="O111" s="1">
        <v>1</v>
      </c>
      <c r="P111" s="5">
        <v>33</v>
      </c>
    </row>
    <row r="112" spans="1:16">
      <c r="A112" s="1">
        <v>12</v>
      </c>
      <c r="B112" s="1">
        <v>1</v>
      </c>
      <c r="C112" s="1">
        <v>2681</v>
      </c>
      <c r="D112" s="6">
        <v>0.12</v>
      </c>
      <c r="E112" s="6">
        <v>178.74</v>
      </c>
      <c r="F112" s="5">
        <v>1.1000000000000001</v>
      </c>
      <c r="G112" s="5">
        <v>26.3</v>
      </c>
      <c r="H112" s="6">
        <v>1.8821603927986905</v>
      </c>
      <c r="I112" s="6">
        <v>0.48563968668407309</v>
      </c>
      <c r="J112" s="6">
        <v>21.448799999999999</v>
      </c>
      <c r="K112" s="1" t="s">
        <v>16</v>
      </c>
      <c r="L112" s="1" t="s">
        <v>17</v>
      </c>
      <c r="M112" s="1" t="s">
        <v>16</v>
      </c>
      <c r="N112" s="1">
        <v>3</v>
      </c>
      <c r="O112" s="1">
        <v>1</v>
      </c>
      <c r="P112" s="5">
        <v>72</v>
      </c>
    </row>
    <row r="113" spans="1:16">
      <c r="A113" s="1">
        <v>12</v>
      </c>
      <c r="B113" s="1">
        <v>2</v>
      </c>
      <c r="C113" s="1">
        <v>3432</v>
      </c>
      <c r="D113" s="6">
        <v>0.12</v>
      </c>
      <c r="E113" s="6">
        <v>208.03</v>
      </c>
      <c r="F113" s="5">
        <v>0.9</v>
      </c>
      <c r="G113" s="5">
        <v>121.4</v>
      </c>
      <c r="H113" s="6">
        <v>1.8493150684931507</v>
      </c>
      <c r="I113" s="6">
        <v>0.45046620046620045</v>
      </c>
      <c r="J113" s="6">
        <v>24.9636</v>
      </c>
      <c r="K113" s="1" t="s">
        <v>16</v>
      </c>
      <c r="L113" s="1" t="s">
        <v>17</v>
      </c>
      <c r="M113" s="1" t="s">
        <v>16</v>
      </c>
      <c r="N113" s="1">
        <v>3</v>
      </c>
      <c r="O113" s="1">
        <v>1</v>
      </c>
      <c r="P113" s="5">
        <v>19</v>
      </c>
    </row>
    <row r="114" spans="1:16">
      <c r="A114" s="1">
        <v>12</v>
      </c>
      <c r="B114" s="1">
        <v>3</v>
      </c>
      <c r="C114" s="1">
        <v>4139</v>
      </c>
      <c r="D114" s="6">
        <v>0.12</v>
      </c>
      <c r="E114" s="6">
        <v>218.24</v>
      </c>
      <c r="F114" s="5">
        <v>0.8</v>
      </c>
      <c r="G114" s="5">
        <v>154.9</v>
      </c>
      <c r="H114" s="6">
        <v>2.0517676767676769</v>
      </c>
      <c r="I114" s="6">
        <v>0.11935250060401063</v>
      </c>
      <c r="J114" s="6">
        <v>26.188800000000001</v>
      </c>
      <c r="K114" s="1" t="s">
        <v>16</v>
      </c>
      <c r="L114" s="1" t="s">
        <v>17</v>
      </c>
      <c r="M114" s="1" t="s">
        <v>16</v>
      </c>
      <c r="N114" s="1">
        <v>3</v>
      </c>
      <c r="O114" s="1">
        <v>1</v>
      </c>
      <c r="P114" s="5">
        <v>16</v>
      </c>
    </row>
    <row r="115" spans="1:16">
      <c r="A115" s="1">
        <v>12</v>
      </c>
      <c r="B115" s="1">
        <v>4</v>
      </c>
      <c r="C115" s="1">
        <v>3996</v>
      </c>
      <c r="D115" s="6">
        <v>0.12</v>
      </c>
      <c r="E115" s="6">
        <v>225.84</v>
      </c>
      <c r="F115" s="5">
        <v>0.9</v>
      </c>
      <c r="G115" s="5">
        <v>28.6</v>
      </c>
      <c r="H115" s="6">
        <v>1.7175066312997347</v>
      </c>
      <c r="I115" s="6">
        <v>0.41266266266266266</v>
      </c>
      <c r="J115" s="6">
        <v>27.1008</v>
      </c>
      <c r="K115" s="1" t="s">
        <v>16</v>
      </c>
      <c r="L115" s="1" t="s">
        <v>17</v>
      </c>
      <c r="M115" s="1" t="s">
        <v>16</v>
      </c>
      <c r="N115" s="1">
        <v>3</v>
      </c>
      <c r="O115" s="1">
        <v>1</v>
      </c>
      <c r="P115" s="5">
        <v>100</v>
      </c>
    </row>
    <row r="116" spans="1:16">
      <c r="A116" s="1">
        <v>12</v>
      </c>
      <c r="B116" s="1">
        <v>5</v>
      </c>
      <c r="C116" s="1">
        <v>5503</v>
      </c>
      <c r="D116" s="6">
        <v>0.12</v>
      </c>
      <c r="E116" s="6">
        <v>263.33</v>
      </c>
      <c r="F116" s="5">
        <v>0.8</v>
      </c>
      <c r="G116" s="5">
        <v>200.9</v>
      </c>
      <c r="H116" s="6">
        <v>1.6294642857142858</v>
      </c>
      <c r="I116" s="6">
        <v>0.40287116118480831</v>
      </c>
      <c r="J116" s="6">
        <v>31.599599999999995</v>
      </c>
      <c r="K116" s="1" t="s">
        <v>16</v>
      </c>
      <c r="L116" s="1" t="s">
        <v>17</v>
      </c>
      <c r="M116" s="1" t="s">
        <v>16</v>
      </c>
      <c r="N116" s="1">
        <v>3</v>
      </c>
      <c r="O116" s="1">
        <v>1</v>
      </c>
      <c r="P116" s="5">
        <v>21</v>
      </c>
    </row>
    <row r="117" spans="1:16">
      <c r="A117" s="1">
        <v>12</v>
      </c>
      <c r="B117" s="1">
        <v>6</v>
      </c>
      <c r="C117" s="1">
        <v>7482</v>
      </c>
      <c r="D117" s="6">
        <v>0.09</v>
      </c>
      <c r="E117" s="6">
        <v>285.58999999999997</v>
      </c>
      <c r="F117" s="5">
        <v>0.4</v>
      </c>
      <c r="G117" s="5">
        <v>720.6</v>
      </c>
      <c r="H117" s="6">
        <v>1.9055509527754764</v>
      </c>
      <c r="I117" s="6">
        <v>0.36701416733493719</v>
      </c>
      <c r="J117" s="6">
        <v>25.703099999999996</v>
      </c>
      <c r="K117" s="1" t="s">
        <v>16</v>
      </c>
      <c r="L117" s="1" t="s">
        <v>17</v>
      </c>
      <c r="M117" s="1" t="s">
        <v>16</v>
      </c>
      <c r="N117" s="1">
        <v>3</v>
      </c>
      <c r="O117" s="1">
        <v>1</v>
      </c>
      <c r="P117" s="5">
        <v>7</v>
      </c>
    </row>
    <row r="118" spans="1:16">
      <c r="A118" s="1">
        <v>12</v>
      </c>
      <c r="B118" s="1">
        <v>7</v>
      </c>
      <c r="C118" s="1">
        <v>8934</v>
      </c>
      <c r="D118" s="6">
        <v>0.17</v>
      </c>
      <c r="E118" s="6">
        <v>287.92</v>
      </c>
      <c r="F118" s="5">
        <v>0.7</v>
      </c>
      <c r="G118" s="5">
        <v>764.4</v>
      </c>
      <c r="H118" s="6">
        <v>1.4740896358543418</v>
      </c>
      <c r="I118" s="6">
        <v>0.30960376091336467</v>
      </c>
      <c r="J118" s="6">
        <v>48.946400000000004</v>
      </c>
      <c r="K118" s="1" t="s">
        <v>16</v>
      </c>
      <c r="L118" s="1" t="s">
        <v>17</v>
      </c>
      <c r="M118" s="1" t="s">
        <v>16</v>
      </c>
      <c r="N118" s="1">
        <v>3</v>
      </c>
      <c r="O118" s="1">
        <v>1</v>
      </c>
      <c r="P118" s="5">
        <v>7</v>
      </c>
    </row>
    <row r="119" spans="1:16">
      <c r="A119" s="1">
        <v>12</v>
      </c>
      <c r="B119" s="1">
        <v>8</v>
      </c>
      <c r="C119" s="1">
        <v>9460</v>
      </c>
      <c r="D119" s="6">
        <v>0.19</v>
      </c>
      <c r="E119" s="6">
        <v>302.51</v>
      </c>
      <c r="F119" s="5">
        <v>0.7</v>
      </c>
      <c r="G119" s="5">
        <v>566.20000000000005</v>
      </c>
      <c r="H119" s="6">
        <v>1.567398119122257</v>
      </c>
      <c r="I119" s="6">
        <v>0.28446088794926006</v>
      </c>
      <c r="J119" s="6">
        <v>57.476900000000001</v>
      </c>
      <c r="K119" s="1" t="s">
        <v>16</v>
      </c>
      <c r="L119" s="1" t="s">
        <v>17</v>
      </c>
      <c r="M119" s="1" t="s">
        <v>16</v>
      </c>
      <c r="N119" s="1">
        <v>3</v>
      </c>
      <c r="O119" s="1">
        <v>1</v>
      </c>
      <c r="P119" s="5">
        <v>12</v>
      </c>
    </row>
    <row r="120" spans="1:16">
      <c r="A120" s="1">
        <v>12</v>
      </c>
      <c r="B120" s="1">
        <v>9</v>
      </c>
      <c r="C120" s="1">
        <v>12416</v>
      </c>
      <c r="D120" s="6">
        <v>0.22</v>
      </c>
      <c r="E120" s="6">
        <v>314.5</v>
      </c>
      <c r="F120" s="5">
        <v>0.7</v>
      </c>
      <c r="G120" s="5">
        <v>1246.2</v>
      </c>
      <c r="H120" s="6">
        <v>1.6617790811339197</v>
      </c>
      <c r="I120" s="6">
        <v>0.2534632731958763</v>
      </c>
      <c r="J120" s="6">
        <v>69.19</v>
      </c>
      <c r="K120" s="1" t="s">
        <v>16</v>
      </c>
      <c r="L120" s="1" t="s">
        <v>17</v>
      </c>
      <c r="M120" s="1" t="s">
        <v>16</v>
      </c>
      <c r="N120" s="1">
        <v>3</v>
      </c>
      <c r="O120" s="1">
        <v>1</v>
      </c>
      <c r="P120" s="5">
        <v>6</v>
      </c>
    </row>
    <row r="121" spans="1:16">
      <c r="A121" s="1">
        <v>12</v>
      </c>
      <c r="B121" s="1">
        <v>10</v>
      </c>
      <c r="C121" s="1">
        <v>15502</v>
      </c>
      <c r="D121" s="6">
        <v>0.26</v>
      </c>
      <c r="E121" s="6">
        <v>328.1</v>
      </c>
      <c r="F121" s="5">
        <v>0.6</v>
      </c>
      <c r="G121" s="5">
        <v>1670.1</v>
      </c>
      <c r="H121" s="6">
        <v>1.8615944961554025</v>
      </c>
      <c r="I121" s="6">
        <v>0.24970971487549992</v>
      </c>
      <c r="J121" s="6">
        <v>85.306000000000012</v>
      </c>
      <c r="K121" s="1" t="s">
        <v>16</v>
      </c>
      <c r="L121" s="1" t="s">
        <v>17</v>
      </c>
      <c r="M121" s="1" t="s">
        <v>16</v>
      </c>
      <c r="N121" s="1">
        <v>3</v>
      </c>
      <c r="O121" s="1">
        <v>1</v>
      </c>
      <c r="P121" s="5">
        <v>5</v>
      </c>
    </row>
    <row r="122" spans="1:16">
      <c r="A122" s="1">
        <v>13</v>
      </c>
      <c r="B122" s="1">
        <v>1</v>
      </c>
      <c r="C122" s="1">
        <v>9757</v>
      </c>
      <c r="D122" s="6">
        <v>7.0000000000000007E-2</v>
      </c>
      <c r="E122" s="6">
        <v>713.62</v>
      </c>
      <c r="F122" s="5">
        <v>0.5</v>
      </c>
      <c r="G122" s="5">
        <v>795.9</v>
      </c>
      <c r="H122" s="6">
        <v>1.5609756097560978</v>
      </c>
      <c r="I122" s="6">
        <v>0.33227426463052168</v>
      </c>
      <c r="J122" s="6">
        <v>49.953400000000002</v>
      </c>
      <c r="K122" s="1" t="s">
        <v>16</v>
      </c>
      <c r="L122" s="1" t="s">
        <v>16</v>
      </c>
      <c r="M122" s="1" t="s">
        <v>16</v>
      </c>
      <c r="N122" s="1">
        <v>3</v>
      </c>
      <c r="O122" s="1">
        <v>1</v>
      </c>
      <c r="P122" s="5">
        <v>6</v>
      </c>
    </row>
    <row r="123" spans="1:16">
      <c r="A123" s="1">
        <v>13</v>
      </c>
      <c r="B123" s="1">
        <v>2</v>
      </c>
      <c r="C123" s="1">
        <v>10450</v>
      </c>
      <c r="D123" s="6">
        <v>0.12</v>
      </c>
      <c r="E123" s="6">
        <v>731.44</v>
      </c>
      <c r="F123" s="5">
        <v>0.9</v>
      </c>
      <c r="G123" s="5">
        <v>695.9</v>
      </c>
      <c r="H123" s="6">
        <v>1.8035714285714286</v>
      </c>
      <c r="I123" s="6">
        <v>0.3480382775119617</v>
      </c>
      <c r="J123" s="6">
        <v>87.772800000000004</v>
      </c>
      <c r="K123" s="1" t="s">
        <v>16</v>
      </c>
      <c r="L123" s="1" t="s">
        <v>16</v>
      </c>
      <c r="M123" s="1" t="s">
        <v>16</v>
      </c>
      <c r="N123" s="1">
        <v>3</v>
      </c>
      <c r="O123" s="1">
        <v>1</v>
      </c>
      <c r="P123" s="5">
        <v>12</v>
      </c>
    </row>
    <row r="124" spans="1:16">
      <c r="A124" s="1">
        <v>13</v>
      </c>
      <c r="B124" s="1">
        <v>3</v>
      </c>
      <c r="C124" s="1">
        <v>11354</v>
      </c>
      <c r="D124" s="6">
        <v>0.16</v>
      </c>
      <c r="E124" s="6">
        <v>646.65</v>
      </c>
      <c r="F124" s="5">
        <v>1.1000000000000001</v>
      </c>
      <c r="G124" s="5">
        <v>554.29999999999995</v>
      </c>
      <c r="H124" s="6">
        <v>1.7948717948717952</v>
      </c>
      <c r="I124" s="6">
        <v>0.40461511361634667</v>
      </c>
      <c r="J124" s="6">
        <v>103.464</v>
      </c>
      <c r="K124" s="1" t="s">
        <v>16</v>
      </c>
      <c r="L124" s="1" t="s">
        <v>16</v>
      </c>
      <c r="M124" s="1" t="s">
        <v>16</v>
      </c>
      <c r="N124" s="1">
        <v>3</v>
      </c>
      <c r="O124" s="1">
        <v>1</v>
      </c>
      <c r="P124" s="5">
        <v>19</v>
      </c>
    </row>
    <row r="125" spans="1:16">
      <c r="A125" s="1">
        <v>13</v>
      </c>
      <c r="B125" s="1">
        <v>4</v>
      </c>
      <c r="C125" s="1">
        <v>13834</v>
      </c>
      <c r="D125" s="6">
        <v>0.17</v>
      </c>
      <c r="E125" s="6">
        <v>657.09</v>
      </c>
      <c r="F125" s="5">
        <v>1</v>
      </c>
      <c r="G125" s="5">
        <v>443.6</v>
      </c>
      <c r="H125" s="6">
        <v>1.6262626262626263</v>
      </c>
      <c r="I125" s="6">
        <v>0.47448315743819575</v>
      </c>
      <c r="J125" s="6">
        <v>111.70530000000001</v>
      </c>
      <c r="K125" s="1" t="s">
        <v>16</v>
      </c>
      <c r="L125" s="1" t="s">
        <v>16</v>
      </c>
      <c r="M125" s="1" t="s">
        <v>16</v>
      </c>
      <c r="N125" s="1">
        <v>3</v>
      </c>
      <c r="O125" s="1">
        <v>1</v>
      </c>
      <c r="P125" s="5">
        <v>24</v>
      </c>
    </row>
    <row r="126" spans="1:16">
      <c r="A126" s="1">
        <v>13</v>
      </c>
      <c r="B126" s="1">
        <v>5</v>
      </c>
      <c r="C126" s="1">
        <v>14030</v>
      </c>
      <c r="D126" s="6">
        <v>0.17</v>
      </c>
      <c r="E126" s="6">
        <v>675.61</v>
      </c>
      <c r="F126" s="5">
        <v>1.2</v>
      </c>
      <c r="G126" s="5">
        <v>281.3</v>
      </c>
      <c r="H126" s="6">
        <v>1.3636363636363638</v>
      </c>
      <c r="I126" s="6">
        <v>0.50121168923734849</v>
      </c>
      <c r="J126" s="6">
        <v>114.85370000000002</v>
      </c>
      <c r="K126" s="1" t="s">
        <v>16</v>
      </c>
      <c r="L126" s="1" t="s">
        <v>16</v>
      </c>
      <c r="M126" s="1" t="s">
        <v>16</v>
      </c>
      <c r="N126" s="1">
        <v>3</v>
      </c>
      <c r="O126" s="1">
        <v>1</v>
      </c>
      <c r="P126" s="5">
        <v>38</v>
      </c>
    </row>
    <row r="127" spans="1:16">
      <c r="A127" s="1">
        <v>13</v>
      </c>
      <c r="B127" s="1">
        <v>6</v>
      </c>
      <c r="C127" s="1">
        <v>14423</v>
      </c>
      <c r="D127" s="6">
        <v>0.18</v>
      </c>
      <c r="E127" s="6">
        <v>663.91</v>
      </c>
      <c r="F127" s="5">
        <v>1.7</v>
      </c>
      <c r="G127" s="5">
        <v>300.89999999999998</v>
      </c>
      <c r="H127" s="6">
        <v>1.2119565217391306</v>
      </c>
      <c r="I127" s="6">
        <v>0.5276294806905637</v>
      </c>
      <c r="J127" s="6">
        <v>119.50379999999998</v>
      </c>
      <c r="K127" s="1" t="s">
        <v>16</v>
      </c>
      <c r="L127" s="1" t="s">
        <v>16</v>
      </c>
      <c r="M127" s="1" t="s">
        <v>16</v>
      </c>
      <c r="N127" s="1">
        <v>3</v>
      </c>
      <c r="O127" s="1">
        <v>1</v>
      </c>
      <c r="P127" s="5">
        <v>40</v>
      </c>
    </row>
    <row r="128" spans="1:16">
      <c r="A128" s="1">
        <v>13</v>
      </c>
      <c r="B128" s="1">
        <v>7</v>
      </c>
      <c r="C128" s="1">
        <v>14340</v>
      </c>
      <c r="D128" s="6">
        <v>0.19</v>
      </c>
      <c r="E128" s="6">
        <v>662.38</v>
      </c>
      <c r="F128" s="5">
        <v>1.7</v>
      </c>
      <c r="G128" s="5">
        <v>383.3</v>
      </c>
      <c r="H128" s="6">
        <v>1.3598326359832635</v>
      </c>
      <c r="I128" s="6">
        <v>0.50334728033472809</v>
      </c>
      <c r="J128" s="6">
        <v>125.8522</v>
      </c>
      <c r="K128" s="1" t="s">
        <v>16</v>
      </c>
      <c r="L128" s="1" t="s">
        <v>16</v>
      </c>
      <c r="M128" s="1" t="s">
        <v>16</v>
      </c>
      <c r="N128" s="1">
        <v>3</v>
      </c>
      <c r="O128" s="1">
        <v>1</v>
      </c>
      <c r="P128" s="5">
        <v>33</v>
      </c>
    </row>
    <row r="129" spans="1:16">
      <c r="A129" s="1">
        <v>13</v>
      </c>
      <c r="B129" s="1">
        <v>8</v>
      </c>
      <c r="C129" s="1">
        <v>15416</v>
      </c>
      <c r="D129" s="6">
        <v>0.2</v>
      </c>
      <c r="E129" s="6">
        <v>649.99</v>
      </c>
      <c r="F129" s="5">
        <v>1.5</v>
      </c>
      <c r="G129" s="5">
        <v>458.6</v>
      </c>
      <c r="H129" s="6">
        <v>1.1982675649663137</v>
      </c>
      <c r="I129" s="6">
        <v>0.50791385573430203</v>
      </c>
      <c r="J129" s="6">
        <v>129.99800000000002</v>
      </c>
      <c r="K129" s="1" t="s">
        <v>16</v>
      </c>
      <c r="L129" s="1" t="s">
        <v>16</v>
      </c>
      <c r="M129" s="1" t="s">
        <v>16</v>
      </c>
      <c r="N129" s="1">
        <v>3</v>
      </c>
      <c r="O129" s="1">
        <v>1</v>
      </c>
      <c r="P129" s="5">
        <v>28</v>
      </c>
    </row>
    <row r="130" spans="1:16">
      <c r="A130" s="1">
        <v>13</v>
      </c>
      <c r="B130" s="1">
        <v>9</v>
      </c>
      <c r="C130" s="1">
        <v>17183</v>
      </c>
      <c r="D130" s="6">
        <v>0.24</v>
      </c>
      <c r="E130" s="6">
        <v>644.86</v>
      </c>
      <c r="F130" s="5">
        <v>2</v>
      </c>
      <c r="G130" s="5">
        <v>438.1</v>
      </c>
      <c r="H130" s="6">
        <v>1.1724452554744524</v>
      </c>
      <c r="I130" s="6">
        <v>0.52487924111039985</v>
      </c>
      <c r="J130" s="6">
        <v>154.7664</v>
      </c>
      <c r="K130" s="1" t="s">
        <v>16</v>
      </c>
      <c r="L130" s="1" t="s">
        <v>16</v>
      </c>
      <c r="M130" s="1" t="s">
        <v>16</v>
      </c>
      <c r="N130" s="1">
        <v>3</v>
      </c>
      <c r="O130" s="1">
        <v>1</v>
      </c>
      <c r="P130" s="5">
        <v>36</v>
      </c>
    </row>
    <row r="131" spans="1:16">
      <c r="A131" s="1">
        <v>13</v>
      </c>
      <c r="B131" s="1">
        <v>10</v>
      </c>
      <c r="C131" s="1">
        <v>19369</v>
      </c>
      <c r="D131" s="6">
        <v>0.27</v>
      </c>
      <c r="E131" s="6">
        <v>650.75</v>
      </c>
      <c r="F131" s="5">
        <v>1.8</v>
      </c>
      <c r="G131" s="5">
        <v>744.7</v>
      </c>
      <c r="H131" s="6">
        <v>1.5807269653423499</v>
      </c>
      <c r="I131" s="6">
        <v>0.54158707212556145</v>
      </c>
      <c r="J131" s="6">
        <v>175.70249999999999</v>
      </c>
      <c r="K131" s="1" t="s">
        <v>16</v>
      </c>
      <c r="L131" s="1" t="s">
        <v>16</v>
      </c>
      <c r="M131" s="1" t="s">
        <v>16</v>
      </c>
      <c r="N131" s="1">
        <v>3</v>
      </c>
      <c r="O131" s="1">
        <v>1</v>
      </c>
      <c r="P131" s="5">
        <v>23</v>
      </c>
    </row>
    <row r="132" spans="1:16">
      <c r="A132" s="1">
        <v>14</v>
      </c>
      <c r="B132" s="1">
        <v>1</v>
      </c>
      <c r="C132" s="1">
        <v>88884</v>
      </c>
      <c r="D132" s="6">
        <v>4.4000000000000004</v>
      </c>
      <c r="E132" s="6">
        <v>478.8</v>
      </c>
      <c r="F132" s="5">
        <v>2.4</v>
      </c>
      <c r="G132" s="5">
        <v>1866.5</v>
      </c>
      <c r="H132" s="6">
        <v>5.3644678492239475</v>
      </c>
      <c r="I132" s="6">
        <v>0.57082264524548854</v>
      </c>
      <c r="J132" s="6">
        <v>2106.7199999999998</v>
      </c>
      <c r="K132" s="1" t="s">
        <v>17</v>
      </c>
      <c r="L132" s="1" t="s">
        <v>16</v>
      </c>
      <c r="M132" s="1" t="s">
        <v>17</v>
      </c>
      <c r="N132" s="1">
        <v>3</v>
      </c>
      <c r="O132" s="1">
        <v>3</v>
      </c>
      <c r="P132" s="5">
        <v>100</v>
      </c>
    </row>
    <row r="133" spans="1:16">
      <c r="A133" s="1">
        <v>14</v>
      </c>
      <c r="B133" s="1">
        <v>2</v>
      </c>
      <c r="C133" s="1">
        <v>55552</v>
      </c>
      <c r="D133" s="6">
        <v>4.4000000000000004</v>
      </c>
      <c r="E133" s="6">
        <v>487.05</v>
      </c>
      <c r="F133" s="5">
        <v>2.5</v>
      </c>
      <c r="G133" s="5">
        <v>5608</v>
      </c>
      <c r="H133" s="6">
        <v>4.0844732421406285</v>
      </c>
      <c r="I133" s="6">
        <v>0.43564588133640553</v>
      </c>
      <c r="J133" s="6">
        <v>2143.02</v>
      </c>
      <c r="K133" s="1" t="s">
        <v>17</v>
      </c>
      <c r="L133" s="1" t="s">
        <v>16</v>
      </c>
      <c r="M133" s="1" t="s">
        <v>17</v>
      </c>
      <c r="N133" s="1">
        <v>3</v>
      </c>
      <c r="O133" s="1">
        <v>3</v>
      </c>
      <c r="P133" s="5">
        <v>38</v>
      </c>
    </row>
    <row r="134" spans="1:16">
      <c r="A134" s="1">
        <v>14</v>
      </c>
      <c r="B134" s="1">
        <v>3</v>
      </c>
      <c r="C134" s="1">
        <v>58635</v>
      </c>
      <c r="D134" s="6">
        <v>4.4000000000000004</v>
      </c>
      <c r="E134" s="6">
        <v>487.26</v>
      </c>
      <c r="F134" s="5">
        <v>3.2</v>
      </c>
      <c r="G134" s="5">
        <v>4472</v>
      </c>
      <c r="H134" s="6">
        <v>3.3971600688468162</v>
      </c>
      <c r="I134" s="6">
        <v>0.40535516329837129</v>
      </c>
      <c r="J134" s="6">
        <v>2143.944</v>
      </c>
      <c r="K134" s="1" t="s">
        <v>17</v>
      </c>
      <c r="L134" s="1" t="s">
        <v>16</v>
      </c>
      <c r="M134" s="1" t="s">
        <v>17</v>
      </c>
      <c r="N134" s="1">
        <v>3</v>
      </c>
      <c r="O134" s="1">
        <v>3</v>
      </c>
      <c r="P134" s="5">
        <v>48</v>
      </c>
    </row>
    <row r="135" spans="1:16">
      <c r="A135" s="1">
        <v>14</v>
      </c>
      <c r="B135" s="1">
        <v>4</v>
      </c>
      <c r="C135" s="1">
        <v>59550</v>
      </c>
      <c r="D135" s="6">
        <v>4.4000000000000004</v>
      </c>
      <c r="E135" s="6">
        <v>526.08000000000004</v>
      </c>
      <c r="F135" s="5">
        <v>2.1</v>
      </c>
      <c r="G135" s="5">
        <v>5235</v>
      </c>
      <c r="H135" s="6">
        <v>4.3764172335600913</v>
      </c>
      <c r="I135" s="6">
        <v>0.35261125104953822</v>
      </c>
      <c r="J135" s="6">
        <v>2314.7520000000004</v>
      </c>
      <c r="K135" s="1" t="s">
        <v>17</v>
      </c>
      <c r="L135" s="1" t="s">
        <v>16</v>
      </c>
      <c r="M135" s="1" t="s">
        <v>17</v>
      </c>
      <c r="N135" s="1">
        <v>3</v>
      </c>
      <c r="O135" s="1">
        <v>3</v>
      </c>
      <c r="P135" s="5">
        <v>42</v>
      </c>
    </row>
    <row r="136" spans="1:16">
      <c r="A136" s="1">
        <v>14</v>
      </c>
      <c r="B136" s="1">
        <v>5</v>
      </c>
      <c r="C136" s="1">
        <v>169406</v>
      </c>
      <c r="D136" s="6">
        <v>4.4000000000000004</v>
      </c>
      <c r="E136" s="6">
        <v>639.29</v>
      </c>
      <c r="F136" s="5">
        <v>1.7</v>
      </c>
      <c r="G136" s="5">
        <v>5450</v>
      </c>
      <c r="H136" s="6">
        <v>2.1379394135752472</v>
      </c>
      <c r="I136" s="6">
        <v>0.33129877336103797</v>
      </c>
      <c r="J136" s="6">
        <v>2812.8760000000002</v>
      </c>
      <c r="K136" s="1" t="s">
        <v>17</v>
      </c>
      <c r="L136" s="1" t="s">
        <v>16</v>
      </c>
      <c r="M136" s="1" t="s">
        <v>17</v>
      </c>
      <c r="N136" s="1">
        <v>3</v>
      </c>
      <c r="O136" s="1">
        <v>3</v>
      </c>
      <c r="P136" s="5">
        <v>54</v>
      </c>
    </row>
    <row r="137" spans="1:16">
      <c r="A137" s="1">
        <v>14</v>
      </c>
      <c r="B137" s="1">
        <v>6</v>
      </c>
      <c r="C137" s="1">
        <v>242223</v>
      </c>
      <c r="D137" s="6">
        <v>3.5</v>
      </c>
      <c r="E137" s="6">
        <v>752.03</v>
      </c>
      <c r="F137" s="5">
        <v>1.9</v>
      </c>
      <c r="G137" s="5">
        <v>6630</v>
      </c>
      <c r="H137" s="6">
        <v>1.4085841288348031</v>
      </c>
      <c r="I137" s="6">
        <v>0.36606350346581457</v>
      </c>
      <c r="J137" s="6">
        <v>2632.105</v>
      </c>
      <c r="K137" s="1" t="s">
        <v>17</v>
      </c>
      <c r="L137" s="1" t="s">
        <v>16</v>
      </c>
      <c r="M137" s="1" t="s">
        <v>17</v>
      </c>
      <c r="N137" s="1">
        <v>3</v>
      </c>
      <c r="O137" s="1">
        <v>3</v>
      </c>
      <c r="P137" s="5">
        <v>50</v>
      </c>
    </row>
    <row r="138" spans="1:16">
      <c r="A138" s="1">
        <v>14</v>
      </c>
      <c r="B138" s="1">
        <v>7</v>
      </c>
      <c r="C138" s="1">
        <v>165282</v>
      </c>
      <c r="D138" s="6">
        <v>0.75</v>
      </c>
      <c r="E138" s="6">
        <v>708.48</v>
      </c>
      <c r="F138" s="5">
        <v>0.7</v>
      </c>
      <c r="G138" s="5">
        <v>-6842</v>
      </c>
      <c r="H138" s="6">
        <v>1.3682478749657252</v>
      </c>
      <c r="I138" s="6">
        <v>0.42759647148509822</v>
      </c>
      <c r="J138" s="6">
        <v>531.36</v>
      </c>
      <c r="K138" s="1" t="s">
        <v>17</v>
      </c>
      <c r="L138" s="1" t="s">
        <v>16</v>
      </c>
      <c r="M138" s="1" t="s">
        <v>17</v>
      </c>
      <c r="N138" s="1">
        <v>3</v>
      </c>
      <c r="O138" s="1">
        <v>3</v>
      </c>
      <c r="P138" s="5">
        <v>100</v>
      </c>
    </row>
    <row r="139" spans="1:16">
      <c r="A139" s="1">
        <v>14</v>
      </c>
      <c r="B139" s="1">
        <v>8</v>
      </c>
      <c r="C139" s="1">
        <v>55272</v>
      </c>
      <c r="D139" s="6">
        <v>0.75</v>
      </c>
      <c r="E139" s="6">
        <v>783.04</v>
      </c>
      <c r="F139" s="5">
        <v>2.8</v>
      </c>
      <c r="G139" s="5">
        <v>963</v>
      </c>
      <c r="H139" s="6">
        <v>3.8613231552162852</v>
      </c>
      <c r="I139" s="6">
        <v>0.55789549862498189</v>
      </c>
      <c r="J139" s="6">
        <v>587.28</v>
      </c>
      <c r="K139" s="1" t="s">
        <v>17</v>
      </c>
      <c r="L139" s="1" t="s">
        <v>16</v>
      </c>
      <c r="M139" s="1" t="s">
        <v>17</v>
      </c>
      <c r="N139" s="1">
        <v>3</v>
      </c>
      <c r="O139" s="1">
        <v>3</v>
      </c>
      <c r="P139" s="5">
        <v>58</v>
      </c>
    </row>
    <row r="140" spans="1:16">
      <c r="A140" s="1">
        <v>14</v>
      </c>
      <c r="B140" s="1">
        <v>9</v>
      </c>
      <c r="C140" s="1">
        <v>47988</v>
      </c>
      <c r="D140" s="6">
        <v>0.8</v>
      </c>
      <c r="E140" s="6">
        <v>791.91</v>
      </c>
      <c r="F140" s="5">
        <v>4.0999999999999996</v>
      </c>
      <c r="G140" s="5">
        <v>1863</v>
      </c>
      <c r="H140" s="6">
        <v>1.1748013620885356</v>
      </c>
      <c r="I140" s="6">
        <v>0.45738517962824038</v>
      </c>
      <c r="J140" s="6">
        <v>633.52800000000002</v>
      </c>
      <c r="K140" s="1" t="s">
        <v>17</v>
      </c>
      <c r="L140" s="1" t="s">
        <v>16</v>
      </c>
      <c r="M140" s="1" t="s">
        <v>17</v>
      </c>
      <c r="N140" s="1">
        <v>3</v>
      </c>
      <c r="O140" s="1">
        <v>3</v>
      </c>
      <c r="P140" s="5">
        <v>34</v>
      </c>
    </row>
    <row r="141" spans="1:16">
      <c r="A141" s="1">
        <v>14</v>
      </c>
      <c r="B141" s="1">
        <v>10</v>
      </c>
      <c r="C141" s="1">
        <v>32804</v>
      </c>
      <c r="D141" s="6">
        <v>0.95</v>
      </c>
      <c r="E141" s="6">
        <v>798.57</v>
      </c>
      <c r="F141" s="5">
        <v>5.5</v>
      </c>
      <c r="G141" s="5">
        <v>487</v>
      </c>
      <c r="H141" s="6">
        <v>2.0307167235494883</v>
      </c>
      <c r="I141" s="6">
        <v>0.54465918790391421</v>
      </c>
      <c r="J141" s="6">
        <v>758.64150000000006</v>
      </c>
      <c r="K141" s="1" t="s">
        <v>17</v>
      </c>
      <c r="L141" s="1" t="s">
        <v>16</v>
      </c>
      <c r="M141" s="1" t="s">
        <v>17</v>
      </c>
      <c r="N141" s="1">
        <v>3</v>
      </c>
      <c r="O141" s="1">
        <v>3</v>
      </c>
      <c r="P141" s="5">
        <v>100</v>
      </c>
    </row>
    <row r="142" spans="1:16">
      <c r="A142" s="1">
        <v>15</v>
      </c>
      <c r="B142" s="1">
        <v>1</v>
      </c>
      <c r="C142" s="1">
        <v>3201</v>
      </c>
      <c r="D142" s="6">
        <v>0.16</v>
      </c>
      <c r="E142" s="6">
        <v>569.37</v>
      </c>
      <c r="F142" s="5">
        <v>1.1000000000000001</v>
      </c>
      <c r="G142" s="5">
        <v>394.8</v>
      </c>
      <c r="H142" s="6">
        <v>5.5298913043478262</v>
      </c>
      <c r="I142" s="6">
        <v>0.29147141518275538</v>
      </c>
      <c r="J142" s="6">
        <v>91.099199999999996</v>
      </c>
      <c r="K142" s="1" t="s">
        <v>16</v>
      </c>
      <c r="L142" s="1" t="s">
        <v>16</v>
      </c>
      <c r="M142" s="1" t="s">
        <v>16</v>
      </c>
      <c r="N142" s="1">
        <v>1</v>
      </c>
      <c r="O142" s="1">
        <v>2</v>
      </c>
      <c r="P142" s="5">
        <v>23</v>
      </c>
    </row>
    <row r="143" spans="1:16">
      <c r="A143" s="1">
        <v>15</v>
      </c>
      <c r="B143" s="1">
        <v>2</v>
      </c>
      <c r="C143" s="1">
        <v>3840</v>
      </c>
      <c r="D143" s="6">
        <v>0.19</v>
      </c>
      <c r="E143" s="6">
        <v>575.41999999999996</v>
      </c>
      <c r="F143" s="5">
        <v>1.1000000000000001</v>
      </c>
      <c r="G143" s="5">
        <v>454.7</v>
      </c>
      <c r="H143" s="6">
        <v>6.3557213930348269</v>
      </c>
      <c r="I143" s="6">
        <v>0.32291666666666669</v>
      </c>
      <c r="J143" s="6">
        <v>109.32979999999999</v>
      </c>
      <c r="K143" s="1" t="s">
        <v>16</v>
      </c>
      <c r="L143" s="1" t="s">
        <v>16</v>
      </c>
      <c r="M143" s="1" t="s">
        <v>16</v>
      </c>
      <c r="N143" s="1">
        <v>1</v>
      </c>
      <c r="O143" s="1">
        <v>2</v>
      </c>
      <c r="P143" s="5">
        <v>25</v>
      </c>
    </row>
    <row r="144" spans="1:16">
      <c r="A144" s="1">
        <v>15</v>
      </c>
      <c r="B144" s="1">
        <v>3</v>
      </c>
      <c r="C144" s="1">
        <v>4383</v>
      </c>
      <c r="D144" s="6">
        <v>0.22</v>
      </c>
      <c r="E144" s="6">
        <v>585.67999999999995</v>
      </c>
      <c r="F144" s="5">
        <v>1</v>
      </c>
      <c r="G144" s="5">
        <v>524.4</v>
      </c>
      <c r="H144" s="6">
        <v>7.819383259911894</v>
      </c>
      <c r="I144" s="6">
        <v>0.32420716404289301</v>
      </c>
      <c r="J144" s="6">
        <v>128.84959999999998</v>
      </c>
      <c r="K144" s="1" t="s">
        <v>16</v>
      </c>
      <c r="L144" s="1" t="s">
        <v>16</v>
      </c>
      <c r="M144" s="1" t="s">
        <v>16</v>
      </c>
      <c r="N144" s="1">
        <v>1</v>
      </c>
      <c r="O144" s="1">
        <v>2</v>
      </c>
      <c r="P144" s="5">
        <v>25</v>
      </c>
    </row>
    <row r="145" spans="1:16">
      <c r="A145" s="1">
        <v>15</v>
      </c>
      <c r="B145" s="1">
        <v>4</v>
      </c>
      <c r="C145" s="1">
        <v>5175</v>
      </c>
      <c r="D145" s="6">
        <v>0.26</v>
      </c>
      <c r="E145" s="6">
        <v>604.21</v>
      </c>
      <c r="F145" s="5">
        <v>0.9</v>
      </c>
      <c r="G145" s="5">
        <v>605.29999999999995</v>
      </c>
      <c r="H145" s="6">
        <v>8.0762411347517737</v>
      </c>
      <c r="I145" s="6">
        <v>0.27304347826086955</v>
      </c>
      <c r="J145" s="6">
        <v>157.09460000000001</v>
      </c>
      <c r="K145" s="1" t="s">
        <v>16</v>
      </c>
      <c r="L145" s="1" t="s">
        <v>16</v>
      </c>
      <c r="M145" s="1" t="s">
        <v>16</v>
      </c>
      <c r="N145" s="1">
        <v>1</v>
      </c>
      <c r="O145" s="1">
        <v>2</v>
      </c>
      <c r="P145" s="5">
        <v>25</v>
      </c>
    </row>
    <row r="146" spans="1:16">
      <c r="A146" s="1">
        <v>15</v>
      </c>
      <c r="B146" s="1">
        <v>5</v>
      </c>
      <c r="C146" s="1">
        <v>5825</v>
      </c>
      <c r="D146" s="6">
        <v>0.3</v>
      </c>
      <c r="E146" s="6">
        <v>628.58000000000004</v>
      </c>
      <c r="F146" s="5">
        <v>0.8</v>
      </c>
      <c r="G146" s="5">
        <v>696.8</v>
      </c>
      <c r="H146" s="6">
        <v>8.6128526645768027</v>
      </c>
      <c r="I146" s="6">
        <v>0.24583690987124462</v>
      </c>
      <c r="J146" s="6">
        <v>188.57400000000001</v>
      </c>
      <c r="K146" s="1" t="s">
        <v>16</v>
      </c>
      <c r="L146" s="1" t="s">
        <v>16</v>
      </c>
      <c r="M146" s="1" t="s">
        <v>16</v>
      </c>
      <c r="N146" s="1">
        <v>1</v>
      </c>
      <c r="O146" s="1">
        <v>2</v>
      </c>
      <c r="P146" s="5">
        <v>26</v>
      </c>
    </row>
    <row r="147" spans="1:16">
      <c r="A147" s="1">
        <v>15</v>
      </c>
      <c r="B147" s="1">
        <v>6</v>
      </c>
      <c r="C147" s="1">
        <v>16851</v>
      </c>
      <c r="D147" s="6">
        <v>0.34</v>
      </c>
      <c r="E147" s="6">
        <v>628.75</v>
      </c>
      <c r="F147" s="5">
        <v>0.7</v>
      </c>
      <c r="G147" s="5">
        <v>840.8</v>
      </c>
      <c r="H147" s="6">
        <v>7.1742112482853218</v>
      </c>
      <c r="I147" s="6">
        <v>8.4802088896801381E-2</v>
      </c>
      <c r="J147" s="6">
        <v>213.77500000000001</v>
      </c>
      <c r="K147" s="1" t="s">
        <v>16</v>
      </c>
      <c r="L147" s="1" t="s">
        <v>16</v>
      </c>
      <c r="M147" s="1" t="s">
        <v>16</v>
      </c>
      <c r="N147" s="1">
        <v>1</v>
      </c>
      <c r="O147" s="1">
        <v>2</v>
      </c>
      <c r="P147" s="5">
        <v>25</v>
      </c>
    </row>
    <row r="148" spans="1:16">
      <c r="A148" s="1">
        <v>15</v>
      </c>
      <c r="B148" s="1">
        <v>7</v>
      </c>
      <c r="C148" s="1">
        <v>17889</v>
      </c>
      <c r="D148" s="6">
        <v>0.4</v>
      </c>
      <c r="E148" s="6">
        <v>623.94000000000005</v>
      </c>
      <c r="F148" s="5">
        <v>0.7</v>
      </c>
      <c r="G148" s="5">
        <v>976.4</v>
      </c>
      <c r="H148" s="6">
        <v>6.0225763612217795</v>
      </c>
      <c r="I148" s="6">
        <v>8.0831796075800766E-2</v>
      </c>
      <c r="J148" s="6">
        <v>249.57600000000002</v>
      </c>
      <c r="K148" s="1" t="s">
        <v>16</v>
      </c>
      <c r="L148" s="1" t="s">
        <v>16</v>
      </c>
      <c r="M148" s="1" t="s">
        <v>16</v>
      </c>
      <c r="N148" s="1">
        <v>1</v>
      </c>
      <c r="O148" s="1">
        <v>2</v>
      </c>
      <c r="P148" s="5">
        <v>25</v>
      </c>
    </row>
    <row r="149" spans="1:16">
      <c r="A149" s="1">
        <v>15</v>
      </c>
      <c r="B149" s="1">
        <v>8</v>
      </c>
      <c r="C149" s="1">
        <v>18277</v>
      </c>
      <c r="D149" s="6">
        <v>0.45</v>
      </c>
      <c r="E149" s="6">
        <v>616.32000000000005</v>
      </c>
      <c r="F149" s="5">
        <v>0.8</v>
      </c>
      <c r="G149" s="5">
        <v>1100.8</v>
      </c>
      <c r="H149" s="6">
        <v>4.0963855421686741</v>
      </c>
      <c r="I149" s="6">
        <v>8.215790337582754E-2</v>
      </c>
      <c r="J149" s="6">
        <v>277.34400000000005</v>
      </c>
      <c r="K149" s="1" t="s">
        <v>16</v>
      </c>
      <c r="L149" s="1" t="s">
        <v>16</v>
      </c>
      <c r="M149" s="1" t="s">
        <v>16</v>
      </c>
      <c r="N149" s="1">
        <v>1</v>
      </c>
      <c r="O149" s="1">
        <v>2</v>
      </c>
      <c r="P149" s="5">
        <v>25</v>
      </c>
    </row>
    <row r="150" spans="1:16">
      <c r="A150" s="1">
        <v>15</v>
      </c>
      <c r="B150" s="1">
        <v>9</v>
      </c>
      <c r="C150" s="1">
        <v>19834</v>
      </c>
      <c r="D150" s="6">
        <v>0.48</v>
      </c>
      <c r="E150" s="6">
        <v>594.84</v>
      </c>
      <c r="F150" s="5">
        <v>1.3</v>
      </c>
      <c r="G150" s="5">
        <v>1018.2</v>
      </c>
      <c r="H150" s="6">
        <v>4.7563676633444079</v>
      </c>
      <c r="I150" s="6">
        <v>0.10505697287486133</v>
      </c>
      <c r="J150" s="6">
        <v>285.52320000000003</v>
      </c>
      <c r="K150" s="1" t="s">
        <v>16</v>
      </c>
      <c r="L150" s="1" t="s">
        <v>16</v>
      </c>
      <c r="M150" s="1" t="s">
        <v>16</v>
      </c>
      <c r="N150" s="1">
        <v>1</v>
      </c>
      <c r="O150" s="1">
        <v>2</v>
      </c>
      <c r="P150" s="5">
        <v>28</v>
      </c>
    </row>
    <row r="151" spans="1:16">
      <c r="A151" s="1">
        <v>15</v>
      </c>
      <c r="B151" s="1">
        <v>10</v>
      </c>
      <c r="C151" s="1">
        <v>21121</v>
      </c>
      <c r="D151" s="6">
        <v>0.54</v>
      </c>
      <c r="E151" s="6">
        <v>587.12</v>
      </c>
      <c r="F151" s="5">
        <v>1.3</v>
      </c>
      <c r="G151" s="5">
        <v>935.6</v>
      </c>
      <c r="H151" s="6">
        <v>4.6966413867822316</v>
      </c>
      <c r="I151" s="6">
        <v>8.7315941480043555E-2</v>
      </c>
      <c r="J151" s="6">
        <v>317.04480000000001</v>
      </c>
      <c r="K151" s="1" t="s">
        <v>16</v>
      </c>
      <c r="L151" s="1" t="s">
        <v>16</v>
      </c>
      <c r="M151" s="1" t="s">
        <v>16</v>
      </c>
      <c r="N151" s="1">
        <v>1</v>
      </c>
      <c r="O151" s="1">
        <v>2</v>
      </c>
      <c r="P151" s="5">
        <v>33</v>
      </c>
    </row>
    <row r="152" spans="1:16">
      <c r="A152" s="1">
        <v>16</v>
      </c>
      <c r="B152" s="1">
        <v>1</v>
      </c>
      <c r="C152" s="1">
        <v>9437</v>
      </c>
      <c r="D152" s="6">
        <v>0.56000000000000005</v>
      </c>
      <c r="E152" s="6">
        <v>543.79999999999995</v>
      </c>
      <c r="F152" s="5">
        <v>3.1</v>
      </c>
      <c r="G152" s="5">
        <v>485</v>
      </c>
      <c r="H152" s="6">
        <v>2.6284875183553598</v>
      </c>
      <c r="I152" s="6">
        <v>0.479601568295009</v>
      </c>
      <c r="J152" s="6">
        <v>304.52800000000002</v>
      </c>
      <c r="K152" s="1" t="s">
        <v>16</v>
      </c>
      <c r="L152" s="1" t="s">
        <v>17</v>
      </c>
      <c r="M152" s="1" t="s">
        <v>16</v>
      </c>
      <c r="N152" s="1">
        <v>2</v>
      </c>
      <c r="O152" s="1">
        <v>1</v>
      </c>
      <c r="P152" s="5">
        <v>63</v>
      </c>
    </row>
    <row r="153" spans="1:16">
      <c r="A153" s="1">
        <v>16</v>
      </c>
      <c r="B153" s="1">
        <v>2</v>
      </c>
      <c r="C153" s="1">
        <v>7596</v>
      </c>
      <c r="D153" s="6">
        <v>0.59</v>
      </c>
      <c r="E153" s="6">
        <v>544.88</v>
      </c>
      <c r="F153" s="5">
        <v>2.7</v>
      </c>
      <c r="G153" s="5">
        <v>575</v>
      </c>
      <c r="H153" s="6">
        <v>4.7826086956521747</v>
      </c>
      <c r="I153" s="6">
        <v>0.54502369668246442</v>
      </c>
      <c r="J153" s="6">
        <v>321.47919999999999</v>
      </c>
      <c r="K153" s="1" t="s">
        <v>16</v>
      </c>
      <c r="L153" s="1" t="s">
        <v>17</v>
      </c>
      <c r="M153" s="1" t="s">
        <v>16</v>
      </c>
      <c r="N153" s="1">
        <v>2</v>
      </c>
      <c r="O153" s="1">
        <v>1</v>
      </c>
      <c r="P153" s="5">
        <v>56</v>
      </c>
    </row>
    <row r="154" spans="1:16">
      <c r="A154" s="1">
        <v>16</v>
      </c>
      <c r="B154" s="1">
        <v>3</v>
      </c>
      <c r="C154" s="1">
        <v>8707</v>
      </c>
      <c r="D154" s="6">
        <v>0.56999999999999995</v>
      </c>
      <c r="E154" s="6">
        <v>560.08000000000004</v>
      </c>
      <c r="F154" s="5">
        <v>2.2000000000000002</v>
      </c>
      <c r="G154" s="5">
        <v>652</v>
      </c>
      <c r="H154" s="6">
        <v>5.3418803418803424</v>
      </c>
      <c r="I154" s="6">
        <v>0.5963018261169174</v>
      </c>
      <c r="J154" s="6">
        <v>319.24559999999997</v>
      </c>
      <c r="K154" s="1" t="s">
        <v>16</v>
      </c>
      <c r="L154" s="1" t="s">
        <v>17</v>
      </c>
      <c r="M154" s="1" t="s">
        <v>16</v>
      </c>
      <c r="N154" s="1">
        <v>2</v>
      </c>
      <c r="O154" s="1">
        <v>1</v>
      </c>
      <c r="P154" s="5">
        <v>48</v>
      </c>
    </row>
    <row r="155" spans="1:16">
      <c r="A155" s="1">
        <v>16</v>
      </c>
      <c r="B155" s="1">
        <v>4</v>
      </c>
      <c r="C155" s="1">
        <v>10085</v>
      </c>
      <c r="D155" s="6">
        <v>0.57999999999999996</v>
      </c>
      <c r="E155" s="6">
        <v>582.5</v>
      </c>
      <c r="F155" s="5">
        <v>2</v>
      </c>
      <c r="G155" s="5">
        <v>731</v>
      </c>
      <c r="H155" s="6">
        <v>5.8829568788501021</v>
      </c>
      <c r="I155" s="6">
        <v>0.60327218641546854</v>
      </c>
      <c r="J155" s="6">
        <v>337.85</v>
      </c>
      <c r="K155" s="1" t="s">
        <v>16</v>
      </c>
      <c r="L155" s="1" t="s">
        <v>17</v>
      </c>
      <c r="M155" s="1" t="s">
        <v>16</v>
      </c>
      <c r="N155" s="1">
        <v>2</v>
      </c>
      <c r="O155" s="1">
        <v>1</v>
      </c>
      <c r="P155" s="5">
        <v>45</v>
      </c>
    </row>
    <row r="156" spans="1:16">
      <c r="A156" s="1">
        <v>16</v>
      </c>
      <c r="B156" s="1">
        <v>5</v>
      </c>
      <c r="C156" s="1">
        <v>9644</v>
      </c>
      <c r="D156" s="6">
        <v>0.57999999999999996</v>
      </c>
      <c r="E156" s="6">
        <v>580.4</v>
      </c>
      <c r="F156" s="5">
        <v>1.8</v>
      </c>
      <c r="G156" s="5">
        <v>779</v>
      </c>
      <c r="H156" s="6">
        <v>5.3206239168110923</v>
      </c>
      <c r="I156" s="6">
        <v>0.5496681874740772</v>
      </c>
      <c r="J156" s="6">
        <v>336.63199999999995</v>
      </c>
      <c r="K156" s="1" t="s">
        <v>16</v>
      </c>
      <c r="L156" s="1" t="s">
        <v>17</v>
      </c>
      <c r="M156" s="1" t="s">
        <v>16</v>
      </c>
      <c r="N156" s="1">
        <v>2</v>
      </c>
      <c r="O156" s="1">
        <v>1</v>
      </c>
      <c r="P156" s="5">
        <v>43</v>
      </c>
    </row>
    <row r="157" spans="1:16">
      <c r="A157" s="1">
        <v>16</v>
      </c>
      <c r="B157" s="1">
        <v>6</v>
      </c>
      <c r="C157" s="1">
        <v>8733</v>
      </c>
      <c r="D157" s="6">
        <v>0.57999999999999996</v>
      </c>
      <c r="E157" s="6">
        <v>586.36</v>
      </c>
      <c r="F157" s="5">
        <v>1.6</v>
      </c>
      <c r="G157" s="5">
        <v>915</v>
      </c>
      <c r="H157" s="6">
        <v>7.3289183222958059</v>
      </c>
      <c r="I157" s="6">
        <v>0.58376273903584108</v>
      </c>
      <c r="J157" s="6">
        <v>340.08879999999999</v>
      </c>
      <c r="K157" s="1" t="s">
        <v>16</v>
      </c>
      <c r="L157" s="1" t="s">
        <v>17</v>
      </c>
      <c r="M157" s="1" t="s">
        <v>16</v>
      </c>
      <c r="N157" s="1">
        <v>2</v>
      </c>
      <c r="O157" s="1">
        <v>1</v>
      </c>
      <c r="P157" s="5">
        <v>9</v>
      </c>
    </row>
    <row r="158" spans="1:16">
      <c r="A158" s="1">
        <v>16</v>
      </c>
      <c r="B158" s="1">
        <v>7</v>
      </c>
      <c r="C158" s="1">
        <v>10343</v>
      </c>
      <c r="D158" s="6">
        <v>0.57999999999999996</v>
      </c>
      <c r="E158" s="6">
        <v>598.89</v>
      </c>
      <c r="F158" s="5">
        <v>1.2</v>
      </c>
      <c r="G158" s="5">
        <v>1063</v>
      </c>
      <c r="H158" s="6">
        <v>5.6618819776714515</v>
      </c>
      <c r="I158" s="6">
        <v>0.55883206033065846</v>
      </c>
      <c r="J158" s="6">
        <v>347.35619999999994</v>
      </c>
      <c r="K158" s="1" t="s">
        <v>16</v>
      </c>
      <c r="L158" s="1" t="s">
        <v>17</v>
      </c>
      <c r="M158" s="1" t="s">
        <v>16</v>
      </c>
      <c r="N158" s="1">
        <v>2</v>
      </c>
      <c r="O158" s="1">
        <v>1</v>
      </c>
      <c r="P158" s="5">
        <v>32</v>
      </c>
    </row>
    <row r="159" spans="1:16">
      <c r="A159" s="1">
        <v>16</v>
      </c>
      <c r="B159" s="1">
        <v>8</v>
      </c>
      <c r="C159" s="1">
        <v>12478</v>
      </c>
      <c r="D159" s="6">
        <v>0.57999999999999996</v>
      </c>
      <c r="E159" s="6">
        <v>599.5</v>
      </c>
      <c r="F159" s="5">
        <v>1.3</v>
      </c>
      <c r="G159" s="5">
        <v>1188</v>
      </c>
      <c r="H159" s="6">
        <v>10.204081632653061</v>
      </c>
      <c r="I159" s="6">
        <v>0.66108350697227125</v>
      </c>
      <c r="J159" s="6">
        <v>347.71</v>
      </c>
      <c r="K159" s="1" t="s">
        <v>16</v>
      </c>
      <c r="L159" s="1" t="s">
        <v>17</v>
      </c>
      <c r="M159" s="1" t="s">
        <v>16</v>
      </c>
      <c r="N159" s="1">
        <v>2</v>
      </c>
      <c r="O159" s="1">
        <v>1</v>
      </c>
      <c r="P159" s="5">
        <v>29</v>
      </c>
    </row>
    <row r="160" spans="1:16">
      <c r="A160" s="1">
        <v>16</v>
      </c>
      <c r="B160" s="1">
        <v>9</v>
      </c>
      <c r="C160" s="1">
        <v>13779</v>
      </c>
      <c r="D160" s="6">
        <v>0.57999999999999996</v>
      </c>
      <c r="E160" s="6">
        <v>611.29999999999995</v>
      </c>
      <c r="F160" s="5">
        <v>2.2000000000000002</v>
      </c>
      <c r="G160" s="5">
        <v>922</v>
      </c>
      <c r="H160" s="6">
        <v>4.5496323529411757</v>
      </c>
      <c r="I160" s="6">
        <v>0.59801146672472605</v>
      </c>
      <c r="J160" s="6">
        <v>354.55399999999997</v>
      </c>
      <c r="K160" s="1" t="s">
        <v>16</v>
      </c>
      <c r="L160" s="1" t="s">
        <v>17</v>
      </c>
      <c r="M160" s="1" t="s">
        <v>16</v>
      </c>
      <c r="N160" s="1">
        <v>2</v>
      </c>
      <c r="O160" s="1">
        <v>1</v>
      </c>
      <c r="P160" s="5">
        <v>38</v>
      </c>
    </row>
    <row r="161" spans="1:16">
      <c r="A161" s="1">
        <v>16</v>
      </c>
      <c r="B161" s="1">
        <v>10</v>
      </c>
      <c r="C161" s="1">
        <v>14147</v>
      </c>
      <c r="D161" s="6">
        <v>0.57999999999999996</v>
      </c>
      <c r="E161" s="6">
        <v>648.41</v>
      </c>
      <c r="F161" s="5">
        <v>1.8</v>
      </c>
      <c r="G161" s="5">
        <v>1040</v>
      </c>
      <c r="H161" s="6">
        <v>5.1497504159733776</v>
      </c>
      <c r="I161" s="6">
        <v>0.58097123064960765</v>
      </c>
      <c r="J161" s="6">
        <v>376.07779999999997</v>
      </c>
      <c r="K161" s="1" t="s">
        <v>16</v>
      </c>
      <c r="L161" s="1" t="s">
        <v>17</v>
      </c>
      <c r="M161" s="1" t="s">
        <v>16</v>
      </c>
      <c r="N161" s="1">
        <v>2</v>
      </c>
      <c r="O161" s="1">
        <v>1</v>
      </c>
      <c r="P161" s="5">
        <v>35</v>
      </c>
    </row>
    <row r="162" spans="1:16">
      <c r="A162" s="1">
        <v>17</v>
      </c>
      <c r="B162" s="1">
        <v>1</v>
      </c>
      <c r="C162" s="1">
        <v>31880</v>
      </c>
      <c r="D162" s="6">
        <v>0.71</v>
      </c>
      <c r="E162" s="6">
        <v>1988</v>
      </c>
      <c r="F162" s="5">
        <v>4.2</v>
      </c>
      <c r="G162" s="5">
        <v>2227</v>
      </c>
      <c r="H162" s="6">
        <v>3.403361344537815</v>
      </c>
      <c r="I162" s="6">
        <v>0.48036386449184443</v>
      </c>
      <c r="J162" s="6">
        <v>1411.48</v>
      </c>
      <c r="K162" s="1" t="s">
        <v>16</v>
      </c>
      <c r="L162" s="1" t="s">
        <v>17</v>
      </c>
      <c r="M162" s="1" t="s">
        <v>16</v>
      </c>
      <c r="N162" s="1">
        <v>2</v>
      </c>
      <c r="O162" s="1">
        <v>2</v>
      </c>
      <c r="P162" s="5">
        <v>62</v>
      </c>
    </row>
    <row r="163" spans="1:16">
      <c r="A163" s="1">
        <v>17</v>
      </c>
      <c r="B163" s="1">
        <v>2</v>
      </c>
      <c r="C163" s="1">
        <v>32568</v>
      </c>
      <c r="D163" s="6">
        <v>0.72</v>
      </c>
      <c r="E163" s="6">
        <v>1982</v>
      </c>
      <c r="F163" s="5">
        <v>3.6</v>
      </c>
      <c r="G163" s="5">
        <v>2519</v>
      </c>
      <c r="H163" s="6">
        <v>3.6077844311377247</v>
      </c>
      <c r="I163" s="6">
        <v>0.44697248833210512</v>
      </c>
      <c r="J163" s="6">
        <v>1427.04</v>
      </c>
      <c r="K163" s="1" t="s">
        <v>16</v>
      </c>
      <c r="L163" s="1" t="s">
        <v>17</v>
      </c>
      <c r="M163" s="1" t="s">
        <v>16</v>
      </c>
      <c r="N163" s="1">
        <v>2</v>
      </c>
      <c r="O163" s="1">
        <v>2</v>
      </c>
      <c r="P163" s="5">
        <v>57</v>
      </c>
    </row>
    <row r="164" spans="1:16">
      <c r="A164" s="1">
        <v>17</v>
      </c>
      <c r="B164" s="1">
        <v>3</v>
      </c>
      <c r="C164" s="1">
        <v>36301</v>
      </c>
      <c r="D164" s="6">
        <v>0.72</v>
      </c>
      <c r="E164" s="6">
        <v>1984</v>
      </c>
      <c r="F164" s="5">
        <v>3.1</v>
      </c>
      <c r="G164" s="5">
        <v>2790</v>
      </c>
      <c r="H164" s="6">
        <v>5.0458115183246068</v>
      </c>
      <c r="I164" s="6">
        <v>0.44436792374865708</v>
      </c>
      <c r="J164" s="6">
        <v>1428.48</v>
      </c>
      <c r="K164" s="1" t="s">
        <v>16</v>
      </c>
      <c r="L164" s="1" t="s">
        <v>17</v>
      </c>
      <c r="M164" s="1" t="s">
        <v>16</v>
      </c>
      <c r="N164" s="1">
        <v>2</v>
      </c>
      <c r="O164" s="1">
        <v>2</v>
      </c>
      <c r="P164" s="5">
        <v>51</v>
      </c>
    </row>
    <row r="165" spans="1:16">
      <c r="A165" s="1">
        <v>17</v>
      </c>
      <c r="B165" s="1">
        <v>4</v>
      </c>
      <c r="C165" s="1">
        <v>39410</v>
      </c>
      <c r="D165" s="6">
        <v>0.73</v>
      </c>
      <c r="E165" s="6">
        <v>1950</v>
      </c>
      <c r="F165" s="5">
        <v>2.1</v>
      </c>
      <c r="G165" s="5">
        <v>3259</v>
      </c>
      <c r="H165" s="6">
        <v>5.5145278450363193</v>
      </c>
      <c r="I165" s="6">
        <v>0.4533113422989089</v>
      </c>
      <c r="J165" s="6">
        <v>1423.5</v>
      </c>
      <c r="K165" s="1" t="s">
        <v>16</v>
      </c>
      <c r="L165" s="1" t="s">
        <v>17</v>
      </c>
      <c r="M165" s="1" t="s">
        <v>16</v>
      </c>
      <c r="N165" s="1">
        <v>2</v>
      </c>
      <c r="O165" s="1">
        <v>2</v>
      </c>
      <c r="P165" s="5">
        <v>44</v>
      </c>
    </row>
    <row r="166" spans="1:16">
      <c r="A166" s="1">
        <v>17</v>
      </c>
      <c r="B166" s="1">
        <v>5</v>
      </c>
      <c r="C166" s="1">
        <v>43453</v>
      </c>
      <c r="D166" s="6">
        <v>0.76</v>
      </c>
      <c r="E166" s="6">
        <v>1883</v>
      </c>
      <c r="F166" s="5">
        <v>1.7</v>
      </c>
      <c r="G166" s="5">
        <v>3793</v>
      </c>
      <c r="H166" s="6">
        <v>5.6162642947903434</v>
      </c>
      <c r="I166" s="6">
        <v>0.51798494925551741</v>
      </c>
      <c r="J166" s="6">
        <v>1431.08</v>
      </c>
      <c r="K166" s="1" t="s">
        <v>16</v>
      </c>
      <c r="L166" s="1" t="s">
        <v>17</v>
      </c>
      <c r="M166" s="1" t="s">
        <v>16</v>
      </c>
      <c r="N166" s="1">
        <v>2</v>
      </c>
      <c r="O166" s="1">
        <v>2</v>
      </c>
      <c r="P166" s="5">
        <v>38</v>
      </c>
    </row>
    <row r="167" spans="1:16">
      <c r="A167" s="1">
        <v>17</v>
      </c>
      <c r="B167" s="1">
        <v>6</v>
      </c>
      <c r="C167" s="1">
        <v>50925</v>
      </c>
      <c r="D167" s="6">
        <v>0.76</v>
      </c>
      <c r="E167" s="6">
        <v>1872.5</v>
      </c>
      <c r="F167" s="5">
        <v>1.7</v>
      </c>
      <c r="G167" s="5">
        <v>4126</v>
      </c>
      <c r="H167" s="6">
        <v>4.5514950166112955</v>
      </c>
      <c r="I167" s="6">
        <v>0.50531173294059895</v>
      </c>
      <c r="J167" s="6">
        <v>1423.1</v>
      </c>
      <c r="K167" s="1" t="s">
        <v>16</v>
      </c>
      <c r="L167" s="1" t="s">
        <v>17</v>
      </c>
      <c r="M167" s="1" t="s">
        <v>16</v>
      </c>
      <c r="N167" s="1">
        <v>2</v>
      </c>
      <c r="O167" s="1">
        <v>2</v>
      </c>
      <c r="P167" s="5">
        <v>35</v>
      </c>
    </row>
    <row r="168" spans="1:16">
      <c r="A168" s="1">
        <v>17</v>
      </c>
      <c r="B168" s="1">
        <v>7</v>
      </c>
      <c r="C168" s="1">
        <v>52046</v>
      </c>
      <c r="D168" s="6">
        <v>0.76</v>
      </c>
      <c r="E168" s="6">
        <v>1878.3</v>
      </c>
      <c r="F168" s="5">
        <v>1.9</v>
      </c>
      <c r="G168" s="5">
        <v>3966</v>
      </c>
      <c r="H168" s="6">
        <v>2.9898989898989901</v>
      </c>
      <c r="I168" s="6">
        <v>0.48191984014141337</v>
      </c>
      <c r="J168" s="6">
        <v>1427.508</v>
      </c>
      <c r="K168" s="1" t="s">
        <v>16</v>
      </c>
      <c r="L168" s="1" t="s">
        <v>17</v>
      </c>
      <c r="M168" s="1" t="s">
        <v>16</v>
      </c>
      <c r="N168" s="1">
        <v>2</v>
      </c>
      <c r="O168" s="1">
        <v>2</v>
      </c>
      <c r="P168" s="5">
        <v>36</v>
      </c>
    </row>
    <row r="169" spans="1:16">
      <c r="A169" s="1">
        <v>17</v>
      </c>
      <c r="B169" s="1">
        <v>8</v>
      </c>
      <c r="C169" s="1">
        <v>49479</v>
      </c>
      <c r="D169" s="6">
        <v>0.79</v>
      </c>
      <c r="E169" s="6">
        <v>1860</v>
      </c>
      <c r="F169" s="5">
        <v>2.6</v>
      </c>
      <c r="G169" s="5">
        <v>2123</v>
      </c>
      <c r="H169" s="6">
        <v>2.618296529968454</v>
      </c>
      <c r="I169" s="6">
        <v>0.44192485701004469</v>
      </c>
      <c r="J169" s="6">
        <v>1469.4</v>
      </c>
      <c r="K169" s="1" t="s">
        <v>16</v>
      </c>
      <c r="L169" s="1" t="s">
        <v>17</v>
      </c>
      <c r="M169" s="1" t="s">
        <v>16</v>
      </c>
      <c r="N169" s="1">
        <v>2</v>
      </c>
      <c r="O169" s="1">
        <v>2</v>
      </c>
      <c r="P169" s="5">
        <v>69</v>
      </c>
    </row>
    <row r="170" spans="1:16">
      <c r="A170" s="1">
        <v>17</v>
      </c>
      <c r="B170" s="1">
        <v>9</v>
      </c>
      <c r="C170" s="1">
        <v>49702</v>
      </c>
      <c r="D170" s="6">
        <v>0.92</v>
      </c>
      <c r="E170" s="6">
        <v>1830</v>
      </c>
      <c r="F170" s="5">
        <v>3.7</v>
      </c>
      <c r="G170" s="5">
        <v>3839</v>
      </c>
      <c r="H170" s="6">
        <v>2.5766016713091924</v>
      </c>
      <c r="I170" s="6">
        <v>0.40133193835258141</v>
      </c>
      <c r="J170" s="6">
        <v>1683.6</v>
      </c>
      <c r="K170" s="1" t="s">
        <v>16</v>
      </c>
      <c r="L170" s="1" t="s">
        <v>17</v>
      </c>
      <c r="M170" s="1" t="s">
        <v>16</v>
      </c>
      <c r="N170" s="1">
        <v>2</v>
      </c>
      <c r="O170" s="1">
        <v>2</v>
      </c>
      <c r="P170" s="5">
        <v>42</v>
      </c>
    </row>
    <row r="171" spans="1:16">
      <c r="A171" s="1">
        <v>17</v>
      </c>
      <c r="B171" s="1">
        <v>10</v>
      </c>
      <c r="C171" s="1">
        <v>59496</v>
      </c>
      <c r="D171" s="6">
        <v>1.06</v>
      </c>
      <c r="E171" s="6">
        <v>1831</v>
      </c>
      <c r="F171" s="5">
        <v>3.9</v>
      </c>
      <c r="G171" s="5">
        <v>3099</v>
      </c>
      <c r="H171" s="6">
        <v>2.0992063492063493</v>
      </c>
      <c r="I171" s="6">
        <v>0.42823046927524538</v>
      </c>
      <c r="J171" s="6">
        <v>1940.86</v>
      </c>
      <c r="K171" s="1" t="s">
        <v>16</v>
      </c>
      <c r="L171" s="1" t="s">
        <v>17</v>
      </c>
      <c r="M171" s="1" t="s">
        <v>16</v>
      </c>
      <c r="N171" s="1">
        <v>2</v>
      </c>
      <c r="O171" s="1">
        <v>2</v>
      </c>
      <c r="P171" s="5">
        <v>61</v>
      </c>
    </row>
    <row r="172" spans="1:16">
      <c r="A172" s="1">
        <v>18</v>
      </c>
      <c r="B172" s="1">
        <v>1</v>
      </c>
      <c r="C172" s="1">
        <v>22098</v>
      </c>
      <c r="D172" s="6">
        <v>0.5</v>
      </c>
      <c r="E172" s="6">
        <v>687.91</v>
      </c>
      <c r="F172" s="5">
        <v>1.6</v>
      </c>
      <c r="G172" s="5">
        <v>393</v>
      </c>
      <c r="H172" s="6">
        <v>2.1612230715774845</v>
      </c>
      <c r="I172" s="6">
        <v>0.44162367635080096</v>
      </c>
      <c r="J172" s="6">
        <v>343.95499999999998</v>
      </c>
      <c r="K172" s="1" t="s">
        <v>16</v>
      </c>
      <c r="L172" s="1" t="s">
        <v>17</v>
      </c>
      <c r="M172" s="1" t="s">
        <v>16</v>
      </c>
      <c r="N172" s="1">
        <v>3</v>
      </c>
      <c r="O172" s="1">
        <v>3</v>
      </c>
      <c r="P172" s="5">
        <v>87</v>
      </c>
    </row>
    <row r="173" spans="1:16">
      <c r="A173" s="1">
        <v>18</v>
      </c>
      <c r="B173" s="1">
        <v>2</v>
      </c>
      <c r="C173" s="1">
        <v>27254</v>
      </c>
      <c r="D173" s="6">
        <v>0.55000000000000004</v>
      </c>
      <c r="E173" s="6">
        <v>694.73</v>
      </c>
      <c r="F173" s="5">
        <v>1.2</v>
      </c>
      <c r="G173" s="5">
        <v>976</v>
      </c>
      <c r="H173" s="6">
        <v>2.8857142857142857</v>
      </c>
      <c r="I173" s="6">
        <v>0.46312467894620973</v>
      </c>
      <c r="J173" s="6">
        <v>382.10150000000004</v>
      </c>
      <c r="K173" s="1" t="s">
        <v>16</v>
      </c>
      <c r="L173" s="1" t="s">
        <v>17</v>
      </c>
      <c r="M173" s="1" t="s">
        <v>16</v>
      </c>
      <c r="N173" s="1">
        <v>3</v>
      </c>
      <c r="O173" s="1">
        <v>3</v>
      </c>
      <c r="P173" s="5">
        <v>39</v>
      </c>
    </row>
    <row r="174" spans="1:16">
      <c r="A174" s="1">
        <v>18</v>
      </c>
      <c r="B174" s="1">
        <v>3</v>
      </c>
      <c r="C174" s="1">
        <v>38024</v>
      </c>
      <c r="D174" s="6">
        <v>0.56000000000000005</v>
      </c>
      <c r="E174" s="6">
        <v>973.48</v>
      </c>
      <c r="F174" s="5">
        <v>1.1000000000000001</v>
      </c>
      <c r="G174" s="5">
        <v>632</v>
      </c>
      <c r="H174" s="6">
        <v>3.888054094665665</v>
      </c>
      <c r="I174" s="6">
        <v>0.53321586366505369</v>
      </c>
      <c r="J174" s="6">
        <v>545.14880000000005</v>
      </c>
      <c r="K174" s="1" t="s">
        <v>16</v>
      </c>
      <c r="L174" s="1" t="s">
        <v>17</v>
      </c>
      <c r="M174" s="1" t="s">
        <v>16</v>
      </c>
      <c r="N174" s="1">
        <v>3</v>
      </c>
      <c r="O174" s="1">
        <v>3</v>
      </c>
      <c r="P174" s="5">
        <v>88</v>
      </c>
    </row>
    <row r="175" spans="1:16">
      <c r="A175" s="1">
        <v>18</v>
      </c>
      <c r="B175" s="1">
        <v>4</v>
      </c>
      <c r="C175" s="1">
        <v>36672</v>
      </c>
      <c r="D175" s="6">
        <v>0.56000000000000005</v>
      </c>
      <c r="E175" s="6">
        <v>937.86</v>
      </c>
      <c r="F175" s="5">
        <v>1.3</v>
      </c>
      <c r="G175" s="5">
        <v>1120</v>
      </c>
      <c r="H175" s="6">
        <v>3.248286367098248</v>
      </c>
      <c r="I175" s="6">
        <v>0.53242255671902272</v>
      </c>
      <c r="J175" s="6">
        <v>525.2016000000001</v>
      </c>
      <c r="K175" s="1" t="s">
        <v>16</v>
      </c>
      <c r="L175" s="1" t="s">
        <v>17</v>
      </c>
      <c r="M175" s="1" t="s">
        <v>16</v>
      </c>
      <c r="N175" s="1">
        <v>3</v>
      </c>
      <c r="O175" s="1">
        <v>3</v>
      </c>
      <c r="P175" s="5">
        <v>50</v>
      </c>
    </row>
    <row r="176" spans="1:16">
      <c r="A176" s="1">
        <v>18</v>
      </c>
      <c r="B176" s="1">
        <v>5</v>
      </c>
      <c r="C176" s="1">
        <v>36147</v>
      </c>
      <c r="D176" s="6">
        <v>0.56000000000000005</v>
      </c>
      <c r="E176" s="6">
        <v>870.82</v>
      </c>
      <c r="F176" s="5">
        <v>1.4</v>
      </c>
      <c r="G176" s="5">
        <v>2030</v>
      </c>
      <c r="H176" s="6">
        <v>3.0433130699088142</v>
      </c>
      <c r="I176" s="6">
        <v>0.54322627050654271</v>
      </c>
      <c r="J176" s="6">
        <v>487.65920000000006</v>
      </c>
      <c r="K176" s="1" t="s">
        <v>16</v>
      </c>
      <c r="L176" s="1" t="s">
        <v>17</v>
      </c>
      <c r="M176" s="1" t="s">
        <v>16</v>
      </c>
      <c r="N176" s="1">
        <v>3</v>
      </c>
      <c r="O176" s="1">
        <v>3</v>
      </c>
      <c r="P176" s="5">
        <v>26</v>
      </c>
    </row>
    <row r="177" spans="1:16">
      <c r="A177" s="1">
        <v>18</v>
      </c>
      <c r="B177" s="1">
        <v>6</v>
      </c>
      <c r="C177" s="1">
        <v>42028</v>
      </c>
      <c r="D177" s="6">
        <v>0.59</v>
      </c>
      <c r="E177" s="6">
        <v>836.33</v>
      </c>
      <c r="F177" s="5">
        <v>1.2</v>
      </c>
      <c r="G177" s="5">
        <v>2511</v>
      </c>
      <c r="H177" s="6">
        <v>3.9036418816388472</v>
      </c>
      <c r="I177" s="6">
        <v>0.61520890834681641</v>
      </c>
      <c r="J177" s="6">
        <v>493.43470000000002</v>
      </c>
      <c r="K177" s="1" t="s">
        <v>16</v>
      </c>
      <c r="L177" s="1" t="s">
        <v>17</v>
      </c>
      <c r="M177" s="1" t="s">
        <v>16</v>
      </c>
      <c r="N177" s="1">
        <v>3</v>
      </c>
      <c r="O177" s="1">
        <v>3</v>
      </c>
      <c r="P177" s="5">
        <v>20</v>
      </c>
    </row>
    <row r="178" spans="1:16">
      <c r="A178" s="1">
        <v>18</v>
      </c>
      <c r="B178" s="1">
        <v>7</v>
      </c>
      <c r="C178" s="1">
        <v>48343</v>
      </c>
      <c r="D178" s="6">
        <v>0.68</v>
      </c>
      <c r="E178" s="6">
        <v>797.89</v>
      </c>
      <c r="F178" s="5">
        <v>1.3</v>
      </c>
      <c r="G178" s="5">
        <v>2316</v>
      </c>
      <c r="H178" s="6">
        <v>3.5924834193072956</v>
      </c>
      <c r="I178" s="6">
        <v>0.6485323624930186</v>
      </c>
      <c r="J178" s="6">
        <v>542.5652</v>
      </c>
      <c r="K178" s="1" t="s">
        <v>16</v>
      </c>
      <c r="L178" s="1" t="s">
        <v>17</v>
      </c>
      <c r="M178" s="1" t="s">
        <v>16</v>
      </c>
      <c r="N178" s="1">
        <v>3</v>
      </c>
      <c r="O178" s="1">
        <v>3</v>
      </c>
      <c r="P178" s="5">
        <v>25</v>
      </c>
    </row>
    <row r="179" spans="1:16">
      <c r="A179" s="1">
        <v>18</v>
      </c>
      <c r="B179" s="1">
        <v>8</v>
      </c>
      <c r="C179" s="1">
        <v>52342</v>
      </c>
      <c r="D179" s="6">
        <v>0.68</v>
      </c>
      <c r="E179" s="6">
        <v>799.89</v>
      </c>
      <c r="F179" s="5">
        <v>1.7</v>
      </c>
      <c r="G179" s="5">
        <v>2275</v>
      </c>
      <c r="H179" s="6">
        <v>4.1372141372141371</v>
      </c>
      <c r="I179" s="6">
        <v>0.6189866646287876</v>
      </c>
      <c r="J179" s="6">
        <v>543.92520000000002</v>
      </c>
      <c r="K179" s="1" t="s">
        <v>16</v>
      </c>
      <c r="L179" s="1" t="s">
        <v>17</v>
      </c>
      <c r="M179" s="1" t="s">
        <v>16</v>
      </c>
      <c r="N179" s="1">
        <v>3</v>
      </c>
      <c r="O179" s="1">
        <v>3</v>
      </c>
      <c r="P179" s="5">
        <v>25</v>
      </c>
    </row>
    <row r="180" spans="1:16">
      <c r="A180" s="1">
        <v>18</v>
      </c>
      <c r="B180" s="1">
        <v>9</v>
      </c>
      <c r="C180" s="1">
        <v>53035</v>
      </c>
      <c r="D180" s="6">
        <v>0.68</v>
      </c>
      <c r="E180" s="6">
        <v>800.28</v>
      </c>
      <c r="F180" s="5">
        <v>2</v>
      </c>
      <c r="G180" s="5">
        <v>809</v>
      </c>
      <c r="H180" s="6">
        <v>3.3480825958702063</v>
      </c>
      <c r="I180" s="6">
        <v>0.59860469501272739</v>
      </c>
      <c r="J180" s="6">
        <v>544.19040000000007</v>
      </c>
      <c r="K180" s="1" t="s">
        <v>16</v>
      </c>
      <c r="L180" s="1" t="s">
        <v>17</v>
      </c>
      <c r="M180" s="1" t="s">
        <v>16</v>
      </c>
      <c r="N180" s="1">
        <v>3</v>
      </c>
      <c r="O180" s="1">
        <v>3</v>
      </c>
      <c r="P180" s="5">
        <v>71</v>
      </c>
    </row>
    <row r="181" spans="1:16">
      <c r="A181" s="1">
        <v>18</v>
      </c>
      <c r="B181" s="1">
        <v>10</v>
      </c>
      <c r="C181" s="1">
        <v>53963</v>
      </c>
      <c r="D181" s="6">
        <v>0.77</v>
      </c>
      <c r="E181" s="6">
        <v>793.2</v>
      </c>
      <c r="F181" s="5">
        <v>1.6</v>
      </c>
      <c r="G181" s="5">
        <v>1321</v>
      </c>
      <c r="H181" s="6">
        <v>3.2853127196064653</v>
      </c>
      <c r="I181" s="6">
        <v>0.58769897893000755</v>
      </c>
      <c r="J181" s="6">
        <v>610.76400000000001</v>
      </c>
      <c r="K181" s="1" t="s">
        <v>16</v>
      </c>
      <c r="L181" s="1" t="s">
        <v>17</v>
      </c>
      <c r="M181" s="1" t="s">
        <v>16</v>
      </c>
      <c r="N181" s="1">
        <v>3</v>
      </c>
      <c r="O181" s="1">
        <v>3</v>
      </c>
      <c r="P181" s="5">
        <v>49</v>
      </c>
    </row>
    <row r="182" spans="1:16">
      <c r="A182" s="1">
        <v>19</v>
      </c>
      <c r="B182" s="1">
        <v>1</v>
      </c>
      <c r="C182" s="1">
        <v>13929</v>
      </c>
      <c r="D182" s="6">
        <v>0.74</v>
      </c>
      <c r="E182" s="6">
        <v>2020.9</v>
      </c>
      <c r="F182" s="5">
        <v>4.3</v>
      </c>
      <c r="G182" s="5">
        <v>2600</v>
      </c>
      <c r="H182" s="6">
        <v>6.2847222222222232</v>
      </c>
      <c r="I182" s="6">
        <v>0.3906238782396439</v>
      </c>
      <c r="J182" s="6">
        <v>1495.4660000000001</v>
      </c>
      <c r="K182" s="1" t="s">
        <v>16</v>
      </c>
      <c r="L182" s="1" t="s">
        <v>16</v>
      </c>
      <c r="M182" s="1" t="s">
        <v>16</v>
      </c>
      <c r="N182" s="1">
        <v>3</v>
      </c>
      <c r="O182" s="1">
        <v>2</v>
      </c>
      <c r="P182" s="5">
        <v>58</v>
      </c>
    </row>
    <row r="183" spans="1:16">
      <c r="A183" s="1">
        <v>19</v>
      </c>
      <c r="B183" s="1">
        <v>2</v>
      </c>
      <c r="C183" s="1">
        <v>14685</v>
      </c>
      <c r="D183" s="6">
        <v>0.75</v>
      </c>
      <c r="E183" s="6">
        <v>2001.4</v>
      </c>
      <c r="F183" s="5">
        <v>3.3</v>
      </c>
      <c r="G183" s="5">
        <v>2850</v>
      </c>
      <c r="H183" s="6">
        <v>7.4085365853658542</v>
      </c>
      <c r="I183" s="6">
        <v>0.4096697310180456</v>
      </c>
      <c r="J183" s="6">
        <v>1501.05</v>
      </c>
      <c r="K183" s="1" t="s">
        <v>16</v>
      </c>
      <c r="L183" s="1" t="s">
        <v>16</v>
      </c>
      <c r="M183" s="1" t="s">
        <v>16</v>
      </c>
      <c r="N183" s="1">
        <v>3</v>
      </c>
      <c r="O183" s="1">
        <v>2</v>
      </c>
      <c r="P183" s="5">
        <v>53</v>
      </c>
    </row>
    <row r="184" spans="1:16">
      <c r="A184" s="1">
        <v>19</v>
      </c>
      <c r="B184" s="1">
        <v>3</v>
      </c>
      <c r="C184" s="1">
        <v>14977</v>
      </c>
      <c r="D184" s="6">
        <v>0.76</v>
      </c>
      <c r="E184" s="6">
        <v>1998.4</v>
      </c>
      <c r="F184" s="5">
        <v>2</v>
      </c>
      <c r="G184" s="5">
        <v>3205</v>
      </c>
      <c r="H184" s="6">
        <v>10.484764542936288</v>
      </c>
      <c r="I184" s="6">
        <v>0.42137944848768111</v>
      </c>
      <c r="J184" s="6">
        <v>1518.7840000000001</v>
      </c>
      <c r="K184" s="1" t="s">
        <v>16</v>
      </c>
      <c r="L184" s="1" t="s">
        <v>16</v>
      </c>
      <c r="M184" s="1" t="s">
        <v>16</v>
      </c>
      <c r="N184" s="1">
        <v>3</v>
      </c>
      <c r="O184" s="1">
        <v>2</v>
      </c>
      <c r="P184" s="5">
        <v>47</v>
      </c>
    </row>
    <row r="185" spans="1:16">
      <c r="A185" s="1">
        <v>19</v>
      </c>
      <c r="B185" s="1">
        <v>4</v>
      </c>
      <c r="C185" s="1">
        <v>16272</v>
      </c>
      <c r="D185" s="6">
        <v>0.78</v>
      </c>
      <c r="E185" s="6">
        <v>1988.8</v>
      </c>
      <c r="F185" s="5">
        <v>1.4</v>
      </c>
      <c r="G185" s="5">
        <v>3141</v>
      </c>
      <c r="H185" s="6">
        <v>14.671916010498688</v>
      </c>
      <c r="I185" s="6">
        <v>0.43971238938053098</v>
      </c>
      <c r="J185" s="6">
        <v>1551.2640000000001</v>
      </c>
      <c r="K185" s="1" t="s">
        <v>16</v>
      </c>
      <c r="L185" s="1" t="s">
        <v>16</v>
      </c>
      <c r="M185" s="1" t="s">
        <v>16</v>
      </c>
      <c r="N185" s="1">
        <v>3</v>
      </c>
      <c r="O185" s="1">
        <v>2</v>
      </c>
      <c r="P185" s="5">
        <v>49</v>
      </c>
    </row>
    <row r="186" spans="1:16">
      <c r="A186" s="1">
        <v>19</v>
      </c>
      <c r="B186" s="1">
        <v>5</v>
      </c>
      <c r="C186" s="1">
        <v>17114</v>
      </c>
      <c r="D186" s="6">
        <v>0.86</v>
      </c>
      <c r="E186" s="6">
        <v>1980.8</v>
      </c>
      <c r="F186" s="5">
        <v>1.3</v>
      </c>
      <c r="G186" s="5">
        <v>4167</v>
      </c>
      <c r="H186" s="6">
        <v>15.665137614678898</v>
      </c>
      <c r="I186" s="6">
        <v>0.40195161855790579</v>
      </c>
      <c r="J186" s="6">
        <v>1703.4879999999998</v>
      </c>
      <c r="K186" s="1" t="s">
        <v>16</v>
      </c>
      <c r="L186" s="1" t="s">
        <v>16</v>
      </c>
      <c r="M186" s="1" t="s">
        <v>16</v>
      </c>
      <c r="N186" s="1">
        <v>3</v>
      </c>
      <c r="O186" s="1">
        <v>2</v>
      </c>
      <c r="P186" s="5">
        <v>41</v>
      </c>
    </row>
    <row r="187" spans="1:16">
      <c r="A187" s="1">
        <v>19</v>
      </c>
      <c r="B187" s="1">
        <v>6</v>
      </c>
      <c r="C187" s="1">
        <v>17587</v>
      </c>
      <c r="D187" s="6">
        <v>0.98</v>
      </c>
      <c r="E187" s="6">
        <v>1953.5</v>
      </c>
      <c r="F187" s="5">
        <v>1.7</v>
      </c>
      <c r="G187" s="5">
        <v>4096</v>
      </c>
      <c r="H187" s="6">
        <v>12.478723404255319</v>
      </c>
      <c r="I187" s="6">
        <v>0.39620173992153296</v>
      </c>
      <c r="J187" s="6">
        <v>1914.43</v>
      </c>
      <c r="K187" s="1" t="s">
        <v>16</v>
      </c>
      <c r="L187" s="1" t="s">
        <v>16</v>
      </c>
      <c r="M187" s="1" t="s">
        <v>16</v>
      </c>
      <c r="N187" s="1">
        <v>3</v>
      </c>
      <c r="O187" s="1">
        <v>2</v>
      </c>
      <c r="P187" s="5">
        <v>47</v>
      </c>
    </row>
    <row r="188" spans="1:16">
      <c r="A188" s="1">
        <v>19</v>
      </c>
      <c r="B188" s="1">
        <v>7</v>
      </c>
      <c r="C188" s="1">
        <v>27057</v>
      </c>
      <c r="D188" s="6">
        <v>1.1000000000000001</v>
      </c>
      <c r="E188" s="6">
        <v>1960.6</v>
      </c>
      <c r="F188" s="5">
        <v>1.9</v>
      </c>
      <c r="G188" s="5">
        <v>4723</v>
      </c>
      <c r="H188" s="6">
        <v>11.131386861313867</v>
      </c>
      <c r="I188" s="6">
        <v>0.55671360461248476</v>
      </c>
      <c r="J188" s="6">
        <v>2156.66</v>
      </c>
      <c r="K188" s="1" t="s">
        <v>16</v>
      </c>
      <c r="L188" s="1" t="s">
        <v>16</v>
      </c>
      <c r="M188" s="1" t="s">
        <v>16</v>
      </c>
      <c r="N188" s="1">
        <v>3</v>
      </c>
      <c r="O188" s="1">
        <v>2</v>
      </c>
      <c r="P188" s="5">
        <v>45</v>
      </c>
    </row>
    <row r="189" spans="1:16">
      <c r="A189" s="1">
        <v>19</v>
      </c>
      <c r="B189" s="1">
        <v>8</v>
      </c>
      <c r="C189" s="1">
        <v>24874</v>
      </c>
      <c r="D189" s="6">
        <v>1.1200000000000001</v>
      </c>
      <c r="E189" s="6">
        <v>1937.4</v>
      </c>
      <c r="F189" s="5">
        <v>3.6</v>
      </c>
      <c r="G189" s="5">
        <v>2034</v>
      </c>
      <c r="H189" s="6">
        <v>7.7105831533477334</v>
      </c>
      <c r="I189" s="6">
        <v>0.58217415775508563</v>
      </c>
      <c r="J189" s="6">
        <v>2169.8880000000004</v>
      </c>
      <c r="K189" s="1" t="s">
        <v>16</v>
      </c>
      <c r="L189" s="1" t="s">
        <v>16</v>
      </c>
      <c r="M189" s="1" t="s">
        <v>16</v>
      </c>
      <c r="N189" s="1">
        <v>3</v>
      </c>
      <c r="O189" s="1">
        <v>2</v>
      </c>
      <c r="P189" s="5">
        <v>100</v>
      </c>
    </row>
    <row r="190" spans="1:16">
      <c r="A190" s="1">
        <v>19</v>
      </c>
      <c r="B190" s="1">
        <v>9</v>
      </c>
      <c r="C190" s="1">
        <v>27471</v>
      </c>
      <c r="D190" s="6">
        <v>1.1200000000000001</v>
      </c>
      <c r="E190" s="6">
        <v>1940.5</v>
      </c>
      <c r="F190" s="5">
        <v>4.4000000000000004</v>
      </c>
      <c r="G190" s="5">
        <v>3106</v>
      </c>
      <c r="H190" s="6">
        <v>4.9801587301587302</v>
      </c>
      <c r="I190" s="6">
        <v>0.58432528848603982</v>
      </c>
      <c r="J190" s="6">
        <v>2173.36</v>
      </c>
      <c r="K190" s="1" t="s">
        <v>16</v>
      </c>
      <c r="L190" s="1" t="s">
        <v>16</v>
      </c>
      <c r="M190" s="1" t="s">
        <v>16</v>
      </c>
      <c r="N190" s="1">
        <v>3</v>
      </c>
      <c r="O190" s="1">
        <v>2</v>
      </c>
      <c r="P190" s="5">
        <v>70</v>
      </c>
    </row>
    <row r="191" spans="1:16">
      <c r="A191" s="1">
        <v>19</v>
      </c>
      <c r="B191" s="1">
        <v>10</v>
      </c>
      <c r="C191" s="1">
        <v>30435</v>
      </c>
      <c r="D191" s="6">
        <v>1.1200000000000001</v>
      </c>
      <c r="E191" s="6">
        <v>1942</v>
      </c>
      <c r="F191" s="5">
        <v>4.4000000000000004</v>
      </c>
      <c r="G191" s="5">
        <v>2388</v>
      </c>
      <c r="H191" s="6">
        <v>5.0952380952380949</v>
      </c>
      <c r="I191" s="6">
        <v>0.60147856086742235</v>
      </c>
      <c r="J191" s="6">
        <v>2175.04</v>
      </c>
      <c r="K191" s="1" t="s">
        <v>16</v>
      </c>
      <c r="L191" s="1" t="s">
        <v>16</v>
      </c>
      <c r="M191" s="1" t="s">
        <v>16</v>
      </c>
      <c r="N191" s="1">
        <v>3</v>
      </c>
      <c r="O191" s="1">
        <v>2</v>
      </c>
      <c r="P191" s="5">
        <v>91</v>
      </c>
    </row>
    <row r="192" spans="1:16">
      <c r="A192" s="1">
        <v>20</v>
      </c>
      <c r="B192" s="1">
        <v>1</v>
      </c>
      <c r="C192" s="1">
        <v>18269</v>
      </c>
      <c r="D192" s="6">
        <v>0.4</v>
      </c>
      <c r="E192" s="6">
        <v>448.82</v>
      </c>
      <c r="F192" s="5">
        <v>1.8</v>
      </c>
      <c r="G192" s="5">
        <v>651</v>
      </c>
      <c r="H192" s="6">
        <v>1.9385026737967914</v>
      </c>
      <c r="I192" s="6">
        <v>0.35699819366139363</v>
      </c>
      <c r="J192" s="6">
        <v>179.52800000000002</v>
      </c>
      <c r="K192" s="1" t="s">
        <v>16</v>
      </c>
      <c r="L192" s="1" t="s">
        <v>17</v>
      </c>
      <c r="M192" s="1" t="s">
        <v>16</v>
      </c>
      <c r="N192" s="1">
        <v>3</v>
      </c>
      <c r="O192" s="1">
        <v>2</v>
      </c>
      <c r="P192" s="5">
        <v>20</v>
      </c>
    </row>
    <row r="193" spans="1:16">
      <c r="A193" s="1">
        <v>20</v>
      </c>
      <c r="B193" s="1">
        <v>2</v>
      </c>
      <c r="C193" s="1">
        <v>19846</v>
      </c>
      <c r="D193" s="6">
        <v>0.4</v>
      </c>
      <c r="E193" s="6">
        <v>462.01</v>
      </c>
      <c r="F193" s="5">
        <v>1.4</v>
      </c>
      <c r="G193" s="5">
        <v>889</v>
      </c>
      <c r="H193" s="6">
        <v>2.1042471042471043</v>
      </c>
      <c r="I193" s="6">
        <v>0.34551043031341327</v>
      </c>
      <c r="J193" s="6">
        <v>184.804</v>
      </c>
      <c r="K193" s="1" t="s">
        <v>16</v>
      </c>
      <c r="L193" s="1" t="s">
        <v>17</v>
      </c>
      <c r="M193" s="1" t="s">
        <v>16</v>
      </c>
      <c r="N193" s="1">
        <v>3</v>
      </c>
      <c r="O193" s="1">
        <v>2</v>
      </c>
      <c r="P193" s="5">
        <v>21</v>
      </c>
    </row>
    <row r="194" spans="1:16">
      <c r="A194" s="1">
        <v>20</v>
      </c>
      <c r="B194" s="1">
        <v>3</v>
      </c>
      <c r="C194" s="1">
        <v>21336</v>
      </c>
      <c r="D194" s="6">
        <v>0.4</v>
      </c>
      <c r="E194" s="6">
        <v>468.91</v>
      </c>
      <c r="F194" s="5">
        <v>1.4</v>
      </c>
      <c r="G194" s="5">
        <v>942</v>
      </c>
      <c r="H194" s="6">
        <v>1.9614590502408811</v>
      </c>
      <c r="I194" s="6">
        <v>0.33937945256842894</v>
      </c>
      <c r="J194" s="6">
        <v>187.56400000000002</v>
      </c>
      <c r="K194" s="1" t="s">
        <v>16</v>
      </c>
      <c r="L194" s="1" t="s">
        <v>17</v>
      </c>
      <c r="M194" s="1" t="s">
        <v>16</v>
      </c>
      <c r="N194" s="1">
        <v>3</v>
      </c>
      <c r="O194" s="1">
        <v>2</v>
      </c>
      <c r="P194" s="5">
        <v>20</v>
      </c>
    </row>
    <row r="195" spans="1:16">
      <c r="A195" s="1">
        <v>20</v>
      </c>
      <c r="B195" s="1">
        <v>4</v>
      </c>
      <c r="C195" s="1">
        <v>22690</v>
      </c>
      <c r="D195" s="6">
        <v>0.44</v>
      </c>
      <c r="E195" s="6">
        <v>470.48</v>
      </c>
      <c r="F195" s="5">
        <v>1.4</v>
      </c>
      <c r="G195" s="5">
        <v>1123</v>
      </c>
      <c r="H195" s="6">
        <v>1.8946731234866829</v>
      </c>
      <c r="I195" s="6">
        <v>0.3254737769942706</v>
      </c>
      <c r="J195" s="6">
        <v>207.0112</v>
      </c>
      <c r="K195" s="1" t="s">
        <v>16</v>
      </c>
      <c r="L195" s="1" t="s">
        <v>17</v>
      </c>
      <c r="M195" s="1" t="s">
        <v>16</v>
      </c>
      <c r="N195" s="1">
        <v>3</v>
      </c>
      <c r="O195" s="1">
        <v>2</v>
      </c>
      <c r="P195" s="5">
        <v>18</v>
      </c>
    </row>
    <row r="196" spans="1:16">
      <c r="A196" s="1">
        <v>20</v>
      </c>
      <c r="B196" s="1">
        <v>5</v>
      </c>
      <c r="C196" s="1">
        <v>23700</v>
      </c>
      <c r="D196" s="6">
        <v>0.48</v>
      </c>
      <c r="E196" s="6">
        <v>454.56</v>
      </c>
      <c r="F196" s="5">
        <v>1.5</v>
      </c>
      <c r="G196" s="5">
        <v>1133</v>
      </c>
      <c r="H196" s="6">
        <v>1.6907675194660734</v>
      </c>
      <c r="I196" s="6">
        <v>0.3261603375527426</v>
      </c>
      <c r="J196" s="6">
        <v>218.18879999999999</v>
      </c>
      <c r="K196" s="1" t="s">
        <v>16</v>
      </c>
      <c r="L196" s="1" t="s">
        <v>17</v>
      </c>
      <c r="M196" s="1" t="s">
        <v>16</v>
      </c>
      <c r="N196" s="1">
        <v>3</v>
      </c>
      <c r="O196" s="1">
        <v>2</v>
      </c>
      <c r="P196" s="5">
        <v>20</v>
      </c>
    </row>
    <row r="197" spans="1:16">
      <c r="A197" s="1">
        <v>20</v>
      </c>
      <c r="B197" s="1">
        <v>6</v>
      </c>
      <c r="C197" s="1">
        <v>24375</v>
      </c>
      <c r="D197" s="6">
        <v>0.48</v>
      </c>
      <c r="E197" s="6">
        <v>391.59</v>
      </c>
      <c r="F197" s="5">
        <v>2</v>
      </c>
      <c r="G197" s="5">
        <v>1019</v>
      </c>
      <c r="H197" s="6">
        <v>1.2748691099476439</v>
      </c>
      <c r="I197" s="6">
        <v>0.36102564102564105</v>
      </c>
      <c r="J197" s="6">
        <v>187.96319999999997</v>
      </c>
      <c r="K197" s="1" t="s">
        <v>16</v>
      </c>
      <c r="L197" s="1" t="s">
        <v>17</v>
      </c>
      <c r="M197" s="1" t="s">
        <v>16</v>
      </c>
      <c r="N197" s="1">
        <v>3</v>
      </c>
      <c r="O197" s="1">
        <v>2</v>
      </c>
      <c r="P197" s="5">
        <v>20</v>
      </c>
    </row>
    <row r="198" spans="1:16">
      <c r="A198" s="1">
        <v>20</v>
      </c>
      <c r="B198" s="1">
        <v>7</v>
      </c>
      <c r="C198" s="1">
        <v>24721</v>
      </c>
      <c r="D198" s="6">
        <v>0.48</v>
      </c>
      <c r="E198" s="6">
        <v>385.78</v>
      </c>
      <c r="F198" s="5">
        <v>1.7</v>
      </c>
      <c r="G198" s="5">
        <v>813</v>
      </c>
      <c r="H198" s="6">
        <v>1.3857493857493857</v>
      </c>
      <c r="I198" s="6">
        <v>0.3448080579264593</v>
      </c>
      <c r="J198" s="6">
        <v>185.17439999999999</v>
      </c>
      <c r="K198" s="1" t="s">
        <v>16</v>
      </c>
      <c r="L198" s="1" t="s">
        <v>17</v>
      </c>
      <c r="M198" s="1" t="s">
        <v>16</v>
      </c>
      <c r="N198" s="1">
        <v>3</v>
      </c>
      <c r="O198" s="1">
        <v>2</v>
      </c>
      <c r="P198" s="5">
        <v>23</v>
      </c>
    </row>
    <row r="199" spans="1:16">
      <c r="A199" s="1">
        <v>20</v>
      </c>
      <c r="B199" s="1">
        <v>8</v>
      </c>
      <c r="C199" s="1">
        <v>25767</v>
      </c>
      <c r="D199" s="6">
        <v>0.48</v>
      </c>
      <c r="E199" s="6">
        <v>375.78</v>
      </c>
      <c r="F199" s="5">
        <v>1.7</v>
      </c>
      <c r="G199" s="5">
        <v>760</v>
      </c>
      <c r="H199" s="6">
        <v>1.3027001421127429</v>
      </c>
      <c r="I199" s="6">
        <v>0.33888306748942448</v>
      </c>
      <c r="J199" s="6">
        <v>180.37439999999998</v>
      </c>
      <c r="K199" s="1" t="s">
        <v>16</v>
      </c>
      <c r="L199" s="1" t="s">
        <v>17</v>
      </c>
      <c r="M199" s="1" t="s">
        <v>16</v>
      </c>
      <c r="N199" s="1">
        <v>3</v>
      </c>
      <c r="O199" s="1">
        <v>2</v>
      </c>
      <c r="P199" s="5">
        <v>24</v>
      </c>
    </row>
    <row r="200" spans="1:16">
      <c r="A200" s="1">
        <v>20</v>
      </c>
      <c r="B200" s="1">
        <v>9</v>
      </c>
      <c r="C200" s="1">
        <v>26939</v>
      </c>
      <c r="D200" s="6">
        <v>0.54</v>
      </c>
      <c r="E200" s="6">
        <v>371.46</v>
      </c>
      <c r="F200" s="5">
        <v>1.9</v>
      </c>
      <c r="G200" s="5">
        <v>777</v>
      </c>
      <c r="H200" s="6">
        <v>1.2199387844337559</v>
      </c>
      <c r="I200" s="6">
        <v>0.32614425182820445</v>
      </c>
      <c r="J200" s="6">
        <v>200.58840000000001</v>
      </c>
      <c r="K200" s="1" t="s">
        <v>16</v>
      </c>
      <c r="L200" s="1" t="s">
        <v>17</v>
      </c>
      <c r="M200" s="1" t="s">
        <v>16</v>
      </c>
      <c r="N200" s="1">
        <v>3</v>
      </c>
      <c r="O200" s="1">
        <v>2</v>
      </c>
      <c r="P200" s="5">
        <v>25</v>
      </c>
    </row>
    <row r="201" spans="1:16">
      <c r="A201" s="1">
        <v>20</v>
      </c>
      <c r="B201" s="1">
        <v>10</v>
      </c>
      <c r="C201" s="1">
        <v>28925</v>
      </c>
      <c r="D201" s="6">
        <v>0.64</v>
      </c>
      <c r="E201" s="6">
        <v>377</v>
      </c>
      <c r="F201" s="5">
        <v>1.8</v>
      </c>
      <c r="G201" s="5">
        <v>1079</v>
      </c>
      <c r="H201" s="6">
        <v>1.5951417004048583</v>
      </c>
      <c r="I201" s="6">
        <v>0.30309420916162488</v>
      </c>
      <c r="J201" s="6">
        <v>241.28</v>
      </c>
      <c r="K201" s="1" t="s">
        <v>16</v>
      </c>
      <c r="L201" s="1" t="s">
        <v>17</v>
      </c>
      <c r="M201" s="1" t="s">
        <v>16</v>
      </c>
      <c r="N201" s="1">
        <v>3</v>
      </c>
      <c r="O201" s="1">
        <v>2</v>
      </c>
      <c r="P201" s="5">
        <v>21</v>
      </c>
    </row>
    <row r="202" spans="1:16">
      <c r="A202" s="1">
        <v>21</v>
      </c>
      <c r="B202" s="1">
        <v>1</v>
      </c>
      <c r="C202" s="1">
        <v>4165</v>
      </c>
      <c r="D202" s="6">
        <v>0.28000000000000003</v>
      </c>
      <c r="E202" s="6">
        <v>253.15</v>
      </c>
      <c r="F202" s="5">
        <v>1.4</v>
      </c>
      <c r="G202" s="5">
        <v>24.4</v>
      </c>
      <c r="H202" s="6">
        <v>2.1607753705815282</v>
      </c>
      <c r="I202" s="6">
        <v>0.40144057623049217</v>
      </c>
      <c r="J202" s="6">
        <v>70.882000000000005</v>
      </c>
      <c r="K202" s="1" t="s">
        <v>16</v>
      </c>
      <c r="L202" s="1" t="s">
        <v>17</v>
      </c>
      <c r="M202" s="1" t="s">
        <v>16</v>
      </c>
      <c r="N202" s="1">
        <v>3</v>
      </c>
      <c r="O202" s="1">
        <v>1</v>
      </c>
      <c r="P202" s="5">
        <v>100</v>
      </c>
    </row>
    <row r="203" spans="1:16">
      <c r="A203" s="1">
        <v>21</v>
      </c>
      <c r="B203" s="1">
        <v>2</v>
      </c>
      <c r="C203" s="1">
        <v>4316</v>
      </c>
      <c r="D203" s="6">
        <v>0.28000000000000003</v>
      </c>
      <c r="E203" s="6">
        <v>249.84</v>
      </c>
      <c r="F203" s="5">
        <v>1.3</v>
      </c>
      <c r="G203" s="5">
        <v>255</v>
      </c>
      <c r="H203" s="6">
        <v>2.3768736616702357</v>
      </c>
      <c r="I203" s="6">
        <v>0.3980537534754402</v>
      </c>
      <c r="J203" s="6">
        <v>69.955200000000005</v>
      </c>
      <c r="K203" s="1" t="s">
        <v>16</v>
      </c>
      <c r="L203" s="1" t="s">
        <v>17</v>
      </c>
      <c r="M203" s="1" t="s">
        <v>16</v>
      </c>
      <c r="N203" s="1">
        <v>3</v>
      </c>
      <c r="O203" s="1">
        <v>1</v>
      </c>
      <c r="P203" s="5">
        <v>27</v>
      </c>
    </row>
    <row r="204" spans="1:16">
      <c r="A204" s="1">
        <v>21</v>
      </c>
      <c r="B204" s="1">
        <v>3</v>
      </c>
      <c r="C204" s="1">
        <v>5821</v>
      </c>
      <c r="D204" s="6">
        <v>0.28000000000000003</v>
      </c>
      <c r="E204" s="6">
        <v>353.42</v>
      </c>
      <c r="F204" s="5">
        <v>1.2</v>
      </c>
      <c r="G204" s="5">
        <v>357.5</v>
      </c>
      <c r="H204" s="6">
        <v>2.7667057444314187</v>
      </c>
      <c r="I204" s="6">
        <v>0.39271602817385332</v>
      </c>
      <c r="J204" s="6">
        <v>98.957600000000014</v>
      </c>
      <c r="K204" s="1" t="s">
        <v>16</v>
      </c>
      <c r="L204" s="1" t="s">
        <v>17</v>
      </c>
      <c r="M204" s="1" t="s">
        <v>16</v>
      </c>
      <c r="N204" s="1">
        <v>3</v>
      </c>
      <c r="O204" s="1">
        <v>1</v>
      </c>
      <c r="P204" s="5">
        <v>21</v>
      </c>
    </row>
    <row r="205" spans="1:16">
      <c r="A205" s="1">
        <v>21</v>
      </c>
      <c r="B205" s="1">
        <v>4</v>
      </c>
      <c r="C205" s="1">
        <v>5917</v>
      </c>
      <c r="D205" s="6">
        <v>0.28000000000000003</v>
      </c>
      <c r="E205" s="6">
        <v>354.75</v>
      </c>
      <c r="F205" s="5">
        <v>1.4</v>
      </c>
      <c r="G205" s="5">
        <v>86</v>
      </c>
      <c r="H205" s="6">
        <v>2.3207990599294948</v>
      </c>
      <c r="I205" s="6">
        <v>0.41101909751563293</v>
      </c>
      <c r="J205" s="6">
        <v>99.33</v>
      </c>
      <c r="K205" s="1" t="s">
        <v>16</v>
      </c>
      <c r="L205" s="1" t="s">
        <v>17</v>
      </c>
      <c r="M205" s="1" t="s">
        <v>16</v>
      </c>
      <c r="N205" s="1">
        <v>3</v>
      </c>
      <c r="O205" s="1">
        <v>1</v>
      </c>
      <c r="P205" s="5">
        <v>100</v>
      </c>
    </row>
    <row r="206" spans="1:16">
      <c r="A206" s="1">
        <v>21</v>
      </c>
      <c r="B206" s="1">
        <v>5</v>
      </c>
      <c r="C206" s="1">
        <v>7191</v>
      </c>
      <c r="D206" s="6">
        <v>0.28000000000000003</v>
      </c>
      <c r="E206" s="6">
        <v>431.94</v>
      </c>
      <c r="F206" s="5">
        <v>1.4</v>
      </c>
      <c r="G206" s="5">
        <v>166</v>
      </c>
      <c r="H206" s="6">
        <v>2.566489361702128</v>
      </c>
      <c r="I206" s="6">
        <v>0.47517730496453903</v>
      </c>
      <c r="J206" s="6">
        <v>120.9432</v>
      </c>
      <c r="K206" s="1" t="s">
        <v>16</v>
      </c>
      <c r="L206" s="1" t="s">
        <v>17</v>
      </c>
      <c r="M206" s="1" t="s">
        <v>16</v>
      </c>
      <c r="N206" s="1">
        <v>3</v>
      </c>
      <c r="O206" s="1">
        <v>1</v>
      </c>
      <c r="P206" s="5">
        <v>77</v>
      </c>
    </row>
    <row r="207" spans="1:16">
      <c r="A207" s="1">
        <v>21</v>
      </c>
      <c r="B207" s="1">
        <v>6</v>
      </c>
      <c r="C207" s="1">
        <v>7506</v>
      </c>
      <c r="D207" s="6">
        <v>0.28000000000000003</v>
      </c>
      <c r="E207" s="6">
        <v>431.14</v>
      </c>
      <c r="F207" s="5">
        <v>1.5</v>
      </c>
      <c r="G207" s="5">
        <v>625</v>
      </c>
      <c r="H207" s="6">
        <v>2.2586206896551726</v>
      </c>
      <c r="I207" s="6">
        <v>0.40754063415933922</v>
      </c>
      <c r="J207" s="6">
        <v>120.7192</v>
      </c>
      <c r="K207" s="1" t="s">
        <v>16</v>
      </c>
      <c r="L207" s="1" t="s">
        <v>17</v>
      </c>
      <c r="M207" s="1" t="s">
        <v>16</v>
      </c>
      <c r="N207" s="1">
        <v>3</v>
      </c>
      <c r="O207" s="1">
        <v>1</v>
      </c>
      <c r="P207" s="5">
        <v>14</v>
      </c>
    </row>
    <row r="208" spans="1:16">
      <c r="A208" s="1">
        <v>21</v>
      </c>
      <c r="B208" s="1">
        <v>7</v>
      </c>
      <c r="C208" s="1">
        <v>10582</v>
      </c>
      <c r="D208" s="6">
        <v>0.28000000000000003</v>
      </c>
      <c r="E208" s="6">
        <v>401.59</v>
      </c>
      <c r="F208" s="5">
        <v>1.3</v>
      </c>
      <c r="G208" s="5">
        <v>680</v>
      </c>
      <c r="H208" s="6">
        <v>2.4259681093394079</v>
      </c>
      <c r="I208" s="6">
        <v>6.7189567189567187E-2</v>
      </c>
      <c r="J208" s="6">
        <v>112.4452</v>
      </c>
      <c r="K208" s="1" t="s">
        <v>16</v>
      </c>
      <c r="L208" s="1" t="s">
        <v>17</v>
      </c>
      <c r="M208" s="1" t="s">
        <v>16</v>
      </c>
      <c r="N208" s="1">
        <v>3</v>
      </c>
      <c r="O208" s="1">
        <v>1</v>
      </c>
      <c r="P208" s="5">
        <v>17</v>
      </c>
    </row>
    <row r="209" spans="1:16">
      <c r="A209" s="1">
        <v>21</v>
      </c>
      <c r="B209" s="1">
        <v>8</v>
      </c>
      <c r="C209" s="1">
        <v>10645</v>
      </c>
      <c r="D209" s="6">
        <v>0.28000000000000003</v>
      </c>
      <c r="E209" s="6">
        <v>402.88</v>
      </c>
      <c r="F209" s="5">
        <v>1.4</v>
      </c>
      <c r="G209" s="5">
        <v>410</v>
      </c>
      <c r="H209" s="6">
        <v>2.0347003154574135</v>
      </c>
      <c r="I209" s="6">
        <v>0.45796148426491312</v>
      </c>
      <c r="J209" s="6">
        <v>112.80640000000001</v>
      </c>
      <c r="K209" s="1" t="s">
        <v>16</v>
      </c>
      <c r="L209" s="1" t="s">
        <v>17</v>
      </c>
      <c r="M209" s="1" t="s">
        <v>16</v>
      </c>
      <c r="N209" s="1">
        <v>3</v>
      </c>
      <c r="O209" s="1">
        <v>1</v>
      </c>
      <c r="P209" s="5">
        <v>27</v>
      </c>
    </row>
    <row r="210" spans="1:16">
      <c r="A210" s="1">
        <v>21</v>
      </c>
      <c r="B210" s="1">
        <v>9</v>
      </c>
      <c r="C210" s="1">
        <v>12995</v>
      </c>
      <c r="D210" s="6">
        <v>0.28999999999999998</v>
      </c>
      <c r="E210" s="6">
        <v>395.3</v>
      </c>
      <c r="F210" s="5">
        <v>1.2</v>
      </c>
      <c r="G210" s="5">
        <v>1057</v>
      </c>
      <c r="H210" s="6">
        <v>1.7573371510379381</v>
      </c>
      <c r="I210" s="6">
        <v>0.3666025394382455</v>
      </c>
      <c r="J210" s="6">
        <v>114.637</v>
      </c>
      <c r="K210" s="1" t="s">
        <v>16</v>
      </c>
      <c r="L210" s="1" t="s">
        <v>17</v>
      </c>
      <c r="M210" s="1" t="s">
        <v>16</v>
      </c>
      <c r="N210" s="1">
        <v>3</v>
      </c>
      <c r="O210" s="1">
        <v>1</v>
      </c>
      <c r="P210" s="5">
        <v>8</v>
      </c>
    </row>
    <row r="211" spans="1:16">
      <c r="A211" s="1">
        <v>21</v>
      </c>
      <c r="B211" s="1">
        <v>10</v>
      </c>
      <c r="C211" s="1">
        <v>15744</v>
      </c>
      <c r="D211" s="6">
        <v>0.32</v>
      </c>
      <c r="E211" s="6">
        <v>387.94</v>
      </c>
      <c r="F211" s="5">
        <v>0.9</v>
      </c>
      <c r="G211" s="5">
        <v>1527</v>
      </c>
      <c r="H211" s="6">
        <v>2.0116214720531267</v>
      </c>
      <c r="I211" s="6">
        <v>0.34845020325203252</v>
      </c>
      <c r="J211" s="6">
        <v>124.1408</v>
      </c>
      <c r="K211" s="1" t="s">
        <v>16</v>
      </c>
      <c r="L211" s="1" t="s">
        <v>17</v>
      </c>
      <c r="M211" s="1" t="s">
        <v>16</v>
      </c>
      <c r="N211" s="1">
        <v>3</v>
      </c>
      <c r="O211" s="1">
        <v>1</v>
      </c>
      <c r="P211" s="5">
        <v>8</v>
      </c>
    </row>
    <row r="212" spans="1:16">
      <c r="A212" s="1">
        <v>22</v>
      </c>
      <c r="B212" s="1">
        <v>1</v>
      </c>
      <c r="C212" s="1">
        <v>1842</v>
      </c>
      <c r="D212" s="6">
        <v>0.04</v>
      </c>
      <c r="E212" s="6">
        <v>141.57</v>
      </c>
      <c r="F212" s="5">
        <v>0.2</v>
      </c>
      <c r="G212" s="5">
        <v>85</v>
      </c>
      <c r="H212" s="6">
        <v>3.8113695090439275</v>
      </c>
      <c r="I212" s="6">
        <v>0.69598262757871876</v>
      </c>
      <c r="J212" s="6">
        <v>5.6627999999999998</v>
      </c>
      <c r="K212" s="1" t="s">
        <v>16</v>
      </c>
      <c r="L212" s="1" t="s">
        <v>17</v>
      </c>
      <c r="M212" s="1" t="s">
        <v>16</v>
      </c>
      <c r="N212" s="1">
        <v>3</v>
      </c>
      <c r="O212" s="1">
        <v>1</v>
      </c>
      <c r="P212" s="5">
        <v>6</v>
      </c>
    </row>
    <row r="213" spans="1:16">
      <c r="A213" s="1">
        <v>22</v>
      </c>
      <c r="B213" s="1">
        <v>2</v>
      </c>
      <c r="C213" s="1">
        <v>2681</v>
      </c>
      <c r="D213" s="6">
        <v>0.04</v>
      </c>
      <c r="E213" s="6">
        <v>215.86</v>
      </c>
      <c r="F213" s="5">
        <v>0.2</v>
      </c>
      <c r="G213" s="5">
        <v>159.69999999999999</v>
      </c>
      <c r="H213" s="6">
        <v>4.8143851508120656</v>
      </c>
      <c r="I213" s="6">
        <v>0.6158149944050727</v>
      </c>
      <c r="J213" s="6">
        <v>8.6344000000000012</v>
      </c>
      <c r="K213" s="1" t="s">
        <v>16</v>
      </c>
      <c r="L213" s="1" t="s">
        <v>17</v>
      </c>
      <c r="M213" s="1" t="s">
        <v>16</v>
      </c>
      <c r="N213" s="1">
        <v>3</v>
      </c>
      <c r="O213" s="1">
        <v>1</v>
      </c>
      <c r="P213" s="5">
        <v>5</v>
      </c>
    </row>
    <row r="214" spans="1:16">
      <c r="A214" s="1">
        <v>22</v>
      </c>
      <c r="B214" s="1">
        <v>3</v>
      </c>
      <c r="C214" s="1">
        <v>3109</v>
      </c>
      <c r="D214" s="6">
        <v>0.04</v>
      </c>
      <c r="E214" s="6">
        <v>245.59</v>
      </c>
      <c r="F214" s="5">
        <v>0.2</v>
      </c>
      <c r="G214" s="5">
        <v>221.3</v>
      </c>
      <c r="H214" s="6">
        <v>5.3314917127071828</v>
      </c>
      <c r="I214" s="6">
        <v>0.54261820521067872</v>
      </c>
      <c r="J214" s="6">
        <v>9.8236000000000008</v>
      </c>
      <c r="K214" s="1" t="s">
        <v>16</v>
      </c>
      <c r="L214" s="1" t="s">
        <v>17</v>
      </c>
      <c r="M214" s="1" t="s">
        <v>16</v>
      </c>
      <c r="N214" s="1">
        <v>3</v>
      </c>
      <c r="O214" s="1">
        <v>1</v>
      </c>
      <c r="P214" s="5">
        <v>4</v>
      </c>
    </row>
    <row r="215" spans="1:16">
      <c r="A215" s="1">
        <v>22</v>
      </c>
      <c r="B215" s="1">
        <v>4</v>
      </c>
      <c r="C215" s="1">
        <v>3961</v>
      </c>
      <c r="D215" s="6">
        <v>0.05</v>
      </c>
      <c r="E215" s="6">
        <v>249.58</v>
      </c>
      <c r="F215" s="5">
        <v>0.1</v>
      </c>
      <c r="G215" s="5">
        <v>282.89999999999998</v>
      </c>
      <c r="H215" s="6">
        <v>6.2903225806451619</v>
      </c>
      <c r="I215" s="6">
        <v>0.53446099469830854</v>
      </c>
      <c r="J215" s="6">
        <v>12.479000000000001</v>
      </c>
      <c r="K215" s="1" t="s">
        <v>16</v>
      </c>
      <c r="L215" s="1" t="s">
        <v>17</v>
      </c>
      <c r="M215" s="1" t="s">
        <v>16</v>
      </c>
      <c r="N215" s="1">
        <v>3</v>
      </c>
      <c r="O215" s="1">
        <v>1</v>
      </c>
      <c r="P215" s="5">
        <v>4</v>
      </c>
    </row>
    <row r="216" spans="1:16">
      <c r="A216" s="1">
        <v>22</v>
      </c>
      <c r="B216" s="1">
        <v>5</v>
      </c>
      <c r="C216" s="1">
        <v>8289</v>
      </c>
      <c r="D216" s="6">
        <v>0.06</v>
      </c>
      <c r="E216" s="6">
        <v>411.45</v>
      </c>
      <c r="F216" s="5">
        <v>0.1</v>
      </c>
      <c r="G216" s="5">
        <v>573.9</v>
      </c>
      <c r="H216" s="6">
        <v>4.7624703087885987</v>
      </c>
      <c r="I216" s="6">
        <v>0.50464470985643628</v>
      </c>
      <c r="J216" s="6">
        <v>24.686999999999998</v>
      </c>
      <c r="K216" s="1" t="s">
        <v>16</v>
      </c>
      <c r="L216" s="1" t="s">
        <v>17</v>
      </c>
      <c r="M216" s="1" t="s">
        <v>16</v>
      </c>
      <c r="N216" s="1">
        <v>3</v>
      </c>
      <c r="O216" s="1">
        <v>1</v>
      </c>
      <c r="P216" s="5">
        <v>10</v>
      </c>
    </row>
    <row r="217" spans="1:16">
      <c r="A217" s="1">
        <v>22</v>
      </c>
      <c r="B217" s="1">
        <v>6</v>
      </c>
      <c r="C217" s="1">
        <v>10265</v>
      </c>
      <c r="D217" s="6">
        <v>7.0000000000000007E-2</v>
      </c>
      <c r="E217" s="6">
        <v>416.85</v>
      </c>
      <c r="F217" s="5">
        <v>0.2</v>
      </c>
      <c r="G217" s="5">
        <v>729.5</v>
      </c>
      <c r="H217" s="6">
        <v>4.9581151832460728</v>
      </c>
      <c r="I217" s="6">
        <v>0.55996103263516805</v>
      </c>
      <c r="J217" s="6">
        <v>29.179500000000004</v>
      </c>
      <c r="K217" s="1" t="s">
        <v>16</v>
      </c>
      <c r="L217" s="1" t="s">
        <v>17</v>
      </c>
      <c r="M217" s="1" t="s">
        <v>16</v>
      </c>
      <c r="N217" s="1">
        <v>3</v>
      </c>
      <c r="O217" s="1">
        <v>1</v>
      </c>
      <c r="P217" s="5">
        <v>4</v>
      </c>
    </row>
    <row r="218" spans="1:16">
      <c r="A218" s="1">
        <v>22</v>
      </c>
      <c r="B218" s="1">
        <v>7</v>
      </c>
      <c r="C218" s="1">
        <v>14642</v>
      </c>
      <c r="D218" s="6">
        <v>0.09</v>
      </c>
      <c r="E218" s="6">
        <v>448.7</v>
      </c>
      <c r="F218" s="5">
        <v>0.1</v>
      </c>
      <c r="G218" s="5">
        <v>942.7</v>
      </c>
      <c r="H218" s="6">
        <v>5.5280528052805282</v>
      </c>
      <c r="I218" s="6">
        <v>0.57683376587897828</v>
      </c>
      <c r="J218" s="6">
        <v>40.382999999999996</v>
      </c>
      <c r="K218" s="1" t="s">
        <v>16</v>
      </c>
      <c r="L218" s="1" t="s">
        <v>17</v>
      </c>
      <c r="M218" s="1" t="s">
        <v>16</v>
      </c>
      <c r="N218" s="1">
        <v>3</v>
      </c>
      <c r="O218" s="1">
        <v>1</v>
      </c>
      <c r="P218" s="5">
        <v>4</v>
      </c>
    </row>
    <row r="219" spans="1:16">
      <c r="A219" s="1">
        <v>22</v>
      </c>
      <c r="B219" s="1">
        <v>8</v>
      </c>
      <c r="C219" s="1">
        <v>16438</v>
      </c>
      <c r="D219" s="6">
        <v>0.1</v>
      </c>
      <c r="E219" s="6">
        <v>444.64</v>
      </c>
      <c r="F219" s="5">
        <v>0.1</v>
      </c>
      <c r="G219" s="5">
        <v>1213.4000000000001</v>
      </c>
      <c r="H219" s="6">
        <v>4.1828929068150211</v>
      </c>
      <c r="I219" s="6">
        <v>0.54854605183112304</v>
      </c>
      <c r="J219" s="6">
        <v>44.463999999999999</v>
      </c>
      <c r="K219" s="1" t="s">
        <v>16</v>
      </c>
      <c r="L219" s="1" t="s">
        <v>17</v>
      </c>
      <c r="M219" s="1" t="s">
        <v>16</v>
      </c>
      <c r="N219" s="1">
        <v>3</v>
      </c>
      <c r="O219" s="1">
        <v>1</v>
      </c>
      <c r="P219" s="5">
        <v>4</v>
      </c>
    </row>
    <row r="220" spans="1:16">
      <c r="A220" s="1">
        <v>22</v>
      </c>
      <c r="B220" s="1">
        <v>9</v>
      </c>
      <c r="C220" s="1">
        <v>18521</v>
      </c>
      <c r="D220" s="6">
        <v>0.11</v>
      </c>
      <c r="E220" s="6">
        <v>432.53</v>
      </c>
      <c r="F220" s="5">
        <v>0.2</v>
      </c>
      <c r="G220" s="5">
        <v>1445.1</v>
      </c>
      <c r="H220" s="6">
        <v>3.2887402452619843</v>
      </c>
      <c r="I220" s="6">
        <v>0.52837319799146909</v>
      </c>
      <c r="J220" s="6">
        <v>47.578299999999999</v>
      </c>
      <c r="K220" s="1" t="s">
        <v>16</v>
      </c>
      <c r="L220" s="1" t="s">
        <v>17</v>
      </c>
      <c r="M220" s="1" t="s">
        <v>16</v>
      </c>
      <c r="N220" s="1">
        <v>3</v>
      </c>
      <c r="O220" s="1">
        <v>1</v>
      </c>
      <c r="P220" s="5">
        <v>3</v>
      </c>
    </row>
    <row r="221" spans="1:16">
      <c r="A221" s="1">
        <v>22</v>
      </c>
      <c r="B221" s="1">
        <v>10</v>
      </c>
      <c r="C221" s="1">
        <v>21369</v>
      </c>
      <c r="D221" s="6">
        <v>0.12</v>
      </c>
      <c r="E221" s="6">
        <v>432.04</v>
      </c>
      <c r="F221" s="5">
        <v>0.2</v>
      </c>
      <c r="G221" s="5">
        <v>1563.8</v>
      </c>
      <c r="H221" s="6">
        <v>3.0498374864572044</v>
      </c>
      <c r="I221" s="6">
        <v>0.57110767934858908</v>
      </c>
      <c r="J221" s="6">
        <v>51.844799999999999</v>
      </c>
      <c r="K221" s="1" t="s">
        <v>16</v>
      </c>
      <c r="L221" s="1" t="s">
        <v>17</v>
      </c>
      <c r="M221" s="1" t="s">
        <v>16</v>
      </c>
      <c r="N221" s="1">
        <v>3</v>
      </c>
      <c r="O221" s="1">
        <v>1</v>
      </c>
      <c r="P221" s="5">
        <v>3</v>
      </c>
    </row>
    <row r="222" spans="1:16">
      <c r="A222" s="1">
        <v>23</v>
      </c>
      <c r="B222" s="1">
        <v>1</v>
      </c>
      <c r="C222" s="1">
        <v>16830</v>
      </c>
      <c r="D222" s="6">
        <v>0.6</v>
      </c>
      <c r="E222" s="6">
        <v>388.03</v>
      </c>
      <c r="F222" s="5">
        <v>2</v>
      </c>
      <c r="G222" s="5">
        <v>1136</v>
      </c>
      <c r="H222" s="6">
        <v>15.956471935853379</v>
      </c>
      <c r="I222" s="6">
        <v>0.59494949494949489</v>
      </c>
      <c r="J222" s="6">
        <v>232.81799999999998</v>
      </c>
      <c r="K222" s="1" t="s">
        <v>16</v>
      </c>
      <c r="L222" s="1" t="s">
        <v>17</v>
      </c>
      <c r="M222" s="1" t="s">
        <v>16</v>
      </c>
      <c r="N222" s="1">
        <v>2</v>
      </c>
      <c r="O222" s="1">
        <v>3</v>
      </c>
      <c r="P222" s="5">
        <v>21</v>
      </c>
    </row>
    <row r="223" spans="1:16">
      <c r="A223" s="1">
        <v>23</v>
      </c>
      <c r="B223" s="1">
        <v>2</v>
      </c>
      <c r="C223" s="1">
        <v>18728</v>
      </c>
      <c r="D223" s="6">
        <v>0.78</v>
      </c>
      <c r="E223" s="6">
        <v>380.7</v>
      </c>
      <c r="F223" s="5">
        <v>2.2000000000000002</v>
      </c>
      <c r="G223" s="5">
        <v>1361</v>
      </c>
      <c r="H223" s="6">
        <v>3.1221091581868641</v>
      </c>
      <c r="I223" s="6">
        <v>0.61645664246048693</v>
      </c>
      <c r="J223" s="6">
        <v>296.94600000000003</v>
      </c>
      <c r="K223" s="1" t="s">
        <v>16</v>
      </c>
      <c r="L223" s="1" t="s">
        <v>17</v>
      </c>
      <c r="M223" s="1" t="s">
        <v>16</v>
      </c>
      <c r="N223" s="1">
        <v>2</v>
      </c>
      <c r="O223" s="1">
        <v>3</v>
      </c>
      <c r="P223" s="5">
        <v>21</v>
      </c>
    </row>
    <row r="224" spans="1:16">
      <c r="A224" s="1">
        <v>23</v>
      </c>
      <c r="B224" s="1">
        <v>3</v>
      </c>
      <c r="C224" s="1">
        <v>20756</v>
      </c>
      <c r="D224" s="6">
        <v>0.95</v>
      </c>
      <c r="E224" s="6">
        <v>368.01</v>
      </c>
      <c r="F224" s="5">
        <v>1.9</v>
      </c>
      <c r="G224" s="5">
        <v>1665</v>
      </c>
      <c r="H224" s="6">
        <v>3.8512981904012586</v>
      </c>
      <c r="I224" s="6">
        <v>0.64179032568895744</v>
      </c>
      <c r="J224" s="6">
        <v>349.60949999999997</v>
      </c>
      <c r="K224" s="1" t="s">
        <v>16</v>
      </c>
      <c r="L224" s="1" t="s">
        <v>17</v>
      </c>
      <c r="M224" s="1" t="s">
        <v>16</v>
      </c>
      <c r="N224" s="1">
        <v>2</v>
      </c>
      <c r="O224" s="1">
        <v>3</v>
      </c>
      <c r="P224" s="5">
        <v>20</v>
      </c>
    </row>
    <row r="225" spans="1:16">
      <c r="A225" s="1">
        <v>23</v>
      </c>
      <c r="B225" s="1">
        <v>4</v>
      </c>
      <c r="C225" s="1">
        <v>25128</v>
      </c>
      <c r="D225" s="6">
        <v>1.1499999999999999</v>
      </c>
      <c r="E225" s="6">
        <v>357.2</v>
      </c>
      <c r="F225" s="5">
        <v>2.2999999999999998</v>
      </c>
      <c r="G225" s="5">
        <v>1513</v>
      </c>
      <c r="H225" s="6">
        <v>3.47841225626741</v>
      </c>
      <c r="I225" s="6">
        <v>0.69042502387774596</v>
      </c>
      <c r="J225" s="6">
        <v>410.78</v>
      </c>
      <c r="K225" s="1" t="s">
        <v>16</v>
      </c>
      <c r="L225" s="1" t="s">
        <v>17</v>
      </c>
      <c r="M225" s="1" t="s">
        <v>16</v>
      </c>
      <c r="N225" s="1">
        <v>2</v>
      </c>
      <c r="O225" s="1">
        <v>3</v>
      </c>
      <c r="P225" s="5">
        <v>26</v>
      </c>
    </row>
    <row r="226" spans="1:16">
      <c r="A226" s="1">
        <v>23</v>
      </c>
      <c r="B226" s="1">
        <v>5</v>
      </c>
      <c r="C226" s="1">
        <v>26635</v>
      </c>
      <c r="D226" s="6">
        <v>1.28</v>
      </c>
      <c r="E226" s="6">
        <v>355.39</v>
      </c>
      <c r="F226" s="5">
        <v>2.4</v>
      </c>
      <c r="G226" s="5">
        <v>946</v>
      </c>
      <c r="H226" s="6">
        <v>3.5240572171651494</v>
      </c>
      <c r="I226" s="6">
        <v>0.67978224141167631</v>
      </c>
      <c r="J226" s="6">
        <v>454.89920000000001</v>
      </c>
      <c r="K226" s="1" t="s">
        <v>16</v>
      </c>
      <c r="L226" s="1" t="s">
        <v>17</v>
      </c>
      <c r="M226" s="1" t="s">
        <v>16</v>
      </c>
      <c r="N226" s="1">
        <v>2</v>
      </c>
      <c r="O226" s="1">
        <v>3</v>
      </c>
      <c r="P226" s="5">
        <v>47</v>
      </c>
    </row>
    <row r="227" spans="1:16">
      <c r="A227" s="1">
        <v>23</v>
      </c>
      <c r="B227" s="1">
        <v>6</v>
      </c>
      <c r="C227" s="1">
        <v>28464</v>
      </c>
      <c r="D227" s="6">
        <v>1.35</v>
      </c>
      <c r="E227" s="6">
        <v>343.4</v>
      </c>
      <c r="F227" s="5">
        <v>3.5</v>
      </c>
      <c r="G227" s="5">
        <v>1053</v>
      </c>
      <c r="H227" s="6">
        <v>2.5965665236051505</v>
      </c>
      <c r="I227" s="6">
        <v>0.69919898819561555</v>
      </c>
      <c r="J227" s="6">
        <v>463.59</v>
      </c>
      <c r="K227" s="1" t="s">
        <v>16</v>
      </c>
      <c r="L227" s="1" t="s">
        <v>17</v>
      </c>
      <c r="M227" s="1" t="s">
        <v>16</v>
      </c>
      <c r="N227" s="1">
        <v>2</v>
      </c>
      <c r="O227" s="1">
        <v>3</v>
      </c>
      <c r="P227" s="5">
        <v>44</v>
      </c>
    </row>
    <row r="228" spans="1:16">
      <c r="A228" s="1">
        <v>23</v>
      </c>
      <c r="B228" s="1">
        <v>7</v>
      </c>
      <c r="C228" s="1">
        <v>30657</v>
      </c>
      <c r="D228" s="6">
        <v>1.39</v>
      </c>
      <c r="E228" s="6">
        <v>343.38</v>
      </c>
      <c r="F228" s="5">
        <v>2.9</v>
      </c>
      <c r="G228" s="5">
        <v>805</v>
      </c>
      <c r="H228" s="6">
        <v>2.95593635250918</v>
      </c>
      <c r="I228" s="6">
        <v>0.70339563558078089</v>
      </c>
      <c r="J228" s="6">
        <v>477.29819999999995</v>
      </c>
      <c r="K228" s="1" t="s">
        <v>16</v>
      </c>
      <c r="L228" s="1" t="s">
        <v>17</v>
      </c>
      <c r="M228" s="1" t="s">
        <v>16</v>
      </c>
      <c r="N228" s="1">
        <v>2</v>
      </c>
      <c r="O228" s="1">
        <v>3</v>
      </c>
      <c r="P228" s="5">
        <v>59</v>
      </c>
    </row>
    <row r="229" spans="1:16">
      <c r="A229" s="1">
        <v>23</v>
      </c>
      <c r="B229" s="1">
        <v>8</v>
      </c>
      <c r="C229" s="1">
        <v>32851</v>
      </c>
      <c r="D229" s="6">
        <v>1.4</v>
      </c>
      <c r="E229" s="6">
        <v>344.26</v>
      </c>
      <c r="F229" s="5">
        <v>2.9</v>
      </c>
      <c r="G229" s="5">
        <v>798</v>
      </c>
      <c r="H229" s="6">
        <v>2.949685534591195</v>
      </c>
      <c r="I229" s="6">
        <v>0.69830446561748505</v>
      </c>
      <c r="J229" s="6">
        <v>481.96399999999994</v>
      </c>
      <c r="K229" s="1" t="s">
        <v>16</v>
      </c>
      <c r="L229" s="1" t="s">
        <v>17</v>
      </c>
      <c r="M229" s="1" t="s">
        <v>16</v>
      </c>
      <c r="N229" s="1">
        <v>2</v>
      </c>
      <c r="O229" s="1">
        <v>3</v>
      </c>
      <c r="P229" s="5">
        <v>60</v>
      </c>
    </row>
    <row r="230" spans="1:16">
      <c r="A230" s="1">
        <v>23</v>
      </c>
      <c r="B230" s="1">
        <v>9</v>
      </c>
      <c r="C230" s="1">
        <v>36465</v>
      </c>
      <c r="D230" s="6">
        <v>1.42</v>
      </c>
      <c r="E230" s="6">
        <v>343.76</v>
      </c>
      <c r="F230" s="5">
        <v>2.2999999999999998</v>
      </c>
      <c r="G230" s="5">
        <v>1139</v>
      </c>
      <c r="H230" s="6">
        <v>3.5661764705882355</v>
      </c>
      <c r="I230" s="6">
        <v>0.43052241875771285</v>
      </c>
      <c r="J230" s="6">
        <v>488.13919999999996</v>
      </c>
      <c r="K230" s="1" t="s">
        <v>16</v>
      </c>
      <c r="L230" s="1" t="s">
        <v>17</v>
      </c>
      <c r="M230" s="1" t="s">
        <v>16</v>
      </c>
      <c r="N230" s="1">
        <v>2</v>
      </c>
      <c r="O230" s="1">
        <v>3</v>
      </c>
      <c r="P230" s="5">
        <v>43</v>
      </c>
    </row>
    <row r="231" spans="1:16">
      <c r="A231" s="1">
        <v>23</v>
      </c>
      <c r="B231" s="1">
        <v>10</v>
      </c>
      <c r="C231" s="1">
        <v>43091</v>
      </c>
      <c r="D231" s="6">
        <v>1.6</v>
      </c>
      <c r="E231" s="6">
        <v>342.94</v>
      </c>
      <c r="F231" s="5">
        <v>2</v>
      </c>
      <c r="G231" s="5">
        <v>2035</v>
      </c>
      <c r="H231" s="6">
        <v>3.8401469912723929</v>
      </c>
      <c r="I231" s="6">
        <v>0.74370518205657798</v>
      </c>
      <c r="J231" s="6">
        <v>548.70400000000006</v>
      </c>
      <c r="K231" s="1" t="s">
        <v>16</v>
      </c>
      <c r="L231" s="1" t="s">
        <v>17</v>
      </c>
      <c r="M231" s="1" t="s">
        <v>16</v>
      </c>
      <c r="N231" s="1">
        <v>2</v>
      </c>
      <c r="O231" s="1">
        <v>3</v>
      </c>
      <c r="P231" s="5">
        <v>26</v>
      </c>
    </row>
    <row r="232" spans="1:16">
      <c r="A232" s="1">
        <v>24</v>
      </c>
      <c r="B232" s="1">
        <v>1</v>
      </c>
      <c r="C232" s="1">
        <v>1141</v>
      </c>
      <c r="D232" s="6">
        <v>0</v>
      </c>
      <c r="E232" s="6">
        <v>282.62</v>
      </c>
      <c r="F232" s="5">
        <v>0</v>
      </c>
      <c r="G232" s="5">
        <v>163.4</v>
      </c>
      <c r="H232" s="6">
        <v>7.9182879377431918</v>
      </c>
      <c r="I232" s="6">
        <v>0.14373356704645049</v>
      </c>
      <c r="J232" s="6">
        <v>0</v>
      </c>
      <c r="K232" s="1" t="s">
        <v>16</v>
      </c>
      <c r="L232" s="1" t="s">
        <v>16</v>
      </c>
      <c r="M232" s="1" t="s">
        <v>16</v>
      </c>
      <c r="N232" s="1">
        <v>3</v>
      </c>
      <c r="O232" s="1">
        <v>3</v>
      </c>
      <c r="P232" s="5">
        <v>0</v>
      </c>
    </row>
    <row r="233" spans="1:16">
      <c r="A233" s="1">
        <v>24</v>
      </c>
      <c r="B233" s="1">
        <v>2</v>
      </c>
      <c r="C233" s="1">
        <v>2473</v>
      </c>
      <c r="D233" s="6">
        <v>0</v>
      </c>
      <c r="E233" s="6">
        <v>800.74</v>
      </c>
      <c r="F233" s="5">
        <v>0</v>
      </c>
      <c r="G233" s="5">
        <v>383.3</v>
      </c>
      <c r="H233" s="6">
        <v>4.6356275303643715</v>
      </c>
      <c r="I233" s="6">
        <v>0.20400323493732309</v>
      </c>
      <c r="J233" s="6">
        <v>0</v>
      </c>
      <c r="K233" s="1" t="s">
        <v>16</v>
      </c>
      <c r="L233" s="1" t="s">
        <v>16</v>
      </c>
      <c r="M233" s="1" t="s">
        <v>16</v>
      </c>
      <c r="N233" s="1">
        <v>3</v>
      </c>
      <c r="O233" s="1">
        <v>3</v>
      </c>
      <c r="P233" s="5">
        <v>0</v>
      </c>
    </row>
    <row r="234" spans="1:16">
      <c r="A234" s="1">
        <v>24</v>
      </c>
      <c r="B234" s="1">
        <v>3</v>
      </c>
      <c r="C234" s="1">
        <v>14073</v>
      </c>
      <c r="D234" s="6">
        <v>0</v>
      </c>
      <c r="E234" s="6">
        <v>831.79</v>
      </c>
      <c r="F234" s="5">
        <v>0</v>
      </c>
      <c r="G234" s="5">
        <v>571</v>
      </c>
      <c r="H234" s="6">
        <v>5.7006369426751595</v>
      </c>
      <c r="I234" s="6">
        <v>0.57819938890073186</v>
      </c>
      <c r="J234" s="6">
        <v>0</v>
      </c>
      <c r="K234" s="1" t="s">
        <v>16</v>
      </c>
      <c r="L234" s="1" t="s">
        <v>16</v>
      </c>
      <c r="M234" s="1" t="s">
        <v>16</v>
      </c>
      <c r="N234" s="1">
        <v>3</v>
      </c>
      <c r="O234" s="1">
        <v>3</v>
      </c>
      <c r="P234" s="5">
        <v>0</v>
      </c>
    </row>
    <row r="235" spans="1:16">
      <c r="A235" s="1">
        <v>24</v>
      </c>
      <c r="B235" s="1">
        <v>4</v>
      </c>
      <c r="C235" s="1">
        <v>20217</v>
      </c>
      <c r="D235" s="6">
        <v>0</v>
      </c>
      <c r="E235" s="6">
        <v>860.55</v>
      </c>
      <c r="F235" s="5">
        <v>0</v>
      </c>
      <c r="G235" s="5">
        <v>705</v>
      </c>
      <c r="H235" s="6">
        <v>4.2882562277580076</v>
      </c>
      <c r="I235" s="6">
        <v>0.38121382994509573</v>
      </c>
      <c r="J235" s="6">
        <v>0</v>
      </c>
      <c r="K235" s="1" t="s">
        <v>16</v>
      </c>
      <c r="L235" s="1" t="s">
        <v>16</v>
      </c>
      <c r="M235" s="1" t="s">
        <v>16</v>
      </c>
      <c r="N235" s="1">
        <v>3</v>
      </c>
      <c r="O235" s="1">
        <v>3</v>
      </c>
      <c r="P235" s="5">
        <v>0</v>
      </c>
    </row>
    <row r="236" spans="1:16">
      <c r="A236" s="1">
        <v>24</v>
      </c>
      <c r="B236" s="1">
        <v>5</v>
      </c>
      <c r="C236" s="1">
        <v>15149</v>
      </c>
      <c r="D236" s="6">
        <v>0</v>
      </c>
      <c r="E236" s="6">
        <v>706.58</v>
      </c>
      <c r="F236" s="5">
        <v>0</v>
      </c>
      <c r="G236" s="5">
        <v>777.3</v>
      </c>
      <c r="H236" s="6">
        <v>6.490384615384615</v>
      </c>
      <c r="I236" s="6">
        <v>0.7820978282394877</v>
      </c>
      <c r="J236" s="6">
        <v>0</v>
      </c>
      <c r="K236" s="1" t="s">
        <v>16</v>
      </c>
      <c r="L236" s="1" t="s">
        <v>16</v>
      </c>
      <c r="M236" s="1" t="s">
        <v>16</v>
      </c>
      <c r="N236" s="1">
        <v>3</v>
      </c>
      <c r="O236" s="1">
        <v>3</v>
      </c>
      <c r="P236" s="5">
        <v>0</v>
      </c>
    </row>
    <row r="237" spans="1:16">
      <c r="A237" s="1">
        <v>24</v>
      </c>
      <c r="B237" s="1">
        <v>6</v>
      </c>
      <c r="C237" s="1">
        <v>15072</v>
      </c>
      <c r="D237" s="6">
        <v>0</v>
      </c>
      <c r="E237" s="6">
        <v>735.71</v>
      </c>
      <c r="F237" s="5">
        <v>0</v>
      </c>
      <c r="G237" s="5">
        <v>675</v>
      </c>
      <c r="H237" s="6">
        <v>4.3103448275862073</v>
      </c>
      <c r="I237" s="6">
        <v>0.56475583864118895</v>
      </c>
      <c r="J237" s="6">
        <v>0</v>
      </c>
      <c r="K237" s="1" t="s">
        <v>16</v>
      </c>
      <c r="L237" s="1" t="s">
        <v>16</v>
      </c>
      <c r="M237" s="1" t="s">
        <v>16</v>
      </c>
      <c r="N237" s="1">
        <v>3</v>
      </c>
      <c r="O237" s="1">
        <v>3</v>
      </c>
      <c r="P237" s="5">
        <v>0</v>
      </c>
    </row>
    <row r="238" spans="1:16">
      <c r="A238" s="1">
        <v>24</v>
      </c>
      <c r="B238" s="1">
        <v>7</v>
      </c>
      <c r="C238" s="1">
        <v>33452</v>
      </c>
      <c r="D238" s="6">
        <v>0</v>
      </c>
      <c r="E238" s="6">
        <v>977.71</v>
      </c>
      <c r="F238" s="5">
        <v>0</v>
      </c>
      <c r="G238" s="5">
        <v>974</v>
      </c>
      <c r="H238" s="6">
        <v>2.1507607192254494</v>
      </c>
      <c r="I238" s="6">
        <v>0.42694009326796606</v>
      </c>
      <c r="J238" s="6">
        <v>0</v>
      </c>
      <c r="K238" s="1" t="s">
        <v>16</v>
      </c>
      <c r="L238" s="1" t="s">
        <v>16</v>
      </c>
      <c r="M238" s="1" t="s">
        <v>16</v>
      </c>
      <c r="N238" s="1">
        <v>3</v>
      </c>
      <c r="O238" s="1">
        <v>3</v>
      </c>
      <c r="P238" s="5">
        <v>0</v>
      </c>
    </row>
    <row r="239" spans="1:16">
      <c r="A239" s="1">
        <v>24</v>
      </c>
      <c r="B239" s="1">
        <v>8</v>
      </c>
      <c r="C239" s="1">
        <v>35897</v>
      </c>
      <c r="D239" s="6">
        <v>0</v>
      </c>
      <c r="E239" s="6">
        <v>1031.8</v>
      </c>
      <c r="F239" s="5">
        <v>0</v>
      </c>
      <c r="G239" s="5">
        <v>1330</v>
      </c>
      <c r="H239" s="6">
        <v>1.6112956810631232</v>
      </c>
      <c r="I239" s="6">
        <v>0.3333426191603755</v>
      </c>
      <c r="J239" s="6">
        <v>0</v>
      </c>
      <c r="K239" s="1" t="s">
        <v>16</v>
      </c>
      <c r="L239" s="1" t="s">
        <v>16</v>
      </c>
      <c r="M239" s="1" t="s">
        <v>16</v>
      </c>
      <c r="N239" s="1">
        <v>3</v>
      </c>
      <c r="O239" s="1">
        <v>3</v>
      </c>
      <c r="P239" s="5">
        <v>0</v>
      </c>
    </row>
    <row r="240" spans="1:16">
      <c r="A240" s="1">
        <v>24</v>
      </c>
      <c r="B240" s="1">
        <v>9</v>
      </c>
      <c r="C240" s="1">
        <v>39037</v>
      </c>
      <c r="D240" s="6">
        <v>0</v>
      </c>
      <c r="E240" s="6">
        <v>1008.8</v>
      </c>
      <c r="F240" s="5">
        <v>0</v>
      </c>
      <c r="G240" s="5">
        <v>1465</v>
      </c>
      <c r="H240" s="6">
        <v>1.6237623762376237</v>
      </c>
      <c r="I240" s="6">
        <v>0.295719445654123</v>
      </c>
      <c r="J240" s="6">
        <v>0</v>
      </c>
      <c r="K240" s="1" t="s">
        <v>16</v>
      </c>
      <c r="L240" s="1" t="s">
        <v>16</v>
      </c>
      <c r="M240" s="1" t="s">
        <v>16</v>
      </c>
      <c r="N240" s="1">
        <v>3</v>
      </c>
      <c r="O240" s="1">
        <v>3</v>
      </c>
      <c r="P240" s="5">
        <v>0</v>
      </c>
    </row>
    <row r="241" spans="1:16">
      <c r="A241" s="1">
        <v>24</v>
      </c>
      <c r="B241" s="1">
        <v>10</v>
      </c>
      <c r="C241" s="1">
        <v>42555</v>
      </c>
      <c r="D241" s="6">
        <v>0.32</v>
      </c>
      <c r="E241" s="6">
        <v>1051.3</v>
      </c>
      <c r="F241" s="5">
        <v>1.4</v>
      </c>
      <c r="G241" s="5">
        <v>1820</v>
      </c>
      <c r="H241" s="6">
        <v>1.8543046357615893</v>
      </c>
      <c r="I241" s="6">
        <v>0.604911291270121</v>
      </c>
      <c r="J241" s="6">
        <v>336.416</v>
      </c>
      <c r="K241" s="1" t="s">
        <v>16</v>
      </c>
      <c r="L241" s="1" t="s">
        <v>16</v>
      </c>
      <c r="M241" s="1" t="s">
        <v>16</v>
      </c>
      <c r="N241" s="1">
        <v>3</v>
      </c>
      <c r="O241" s="1">
        <v>3</v>
      </c>
      <c r="P241" s="5">
        <v>18</v>
      </c>
    </row>
    <row r="242" spans="1:16">
      <c r="A242" s="1">
        <v>25</v>
      </c>
      <c r="B242" s="1">
        <v>1</v>
      </c>
      <c r="C242" s="1">
        <v>2337</v>
      </c>
      <c r="D242" s="6">
        <v>0.05</v>
      </c>
      <c r="E242" s="6">
        <v>113.7</v>
      </c>
      <c r="F242" s="5">
        <v>0.7</v>
      </c>
      <c r="G242" s="5">
        <v>53.4</v>
      </c>
      <c r="H242" s="6">
        <v>1.1399371069182389</v>
      </c>
      <c r="I242" s="6">
        <v>0.13735558408215662</v>
      </c>
      <c r="J242" s="6">
        <v>5.6849999999999996</v>
      </c>
      <c r="K242" s="1" t="s">
        <v>16</v>
      </c>
      <c r="L242" s="1" t="s">
        <v>17</v>
      </c>
      <c r="M242" s="1" t="s">
        <v>16</v>
      </c>
      <c r="N242" s="1">
        <v>3</v>
      </c>
      <c r="O242" s="1">
        <v>3</v>
      </c>
      <c r="P242" s="5">
        <v>11</v>
      </c>
    </row>
    <row r="243" spans="1:16">
      <c r="A243" s="1">
        <v>25</v>
      </c>
      <c r="B243" s="1">
        <v>2</v>
      </c>
      <c r="C243" s="1">
        <v>2679</v>
      </c>
      <c r="D243" s="6">
        <v>0.05</v>
      </c>
      <c r="E243" s="6">
        <v>116.06</v>
      </c>
      <c r="F243" s="5">
        <v>0.6</v>
      </c>
      <c r="G243" s="5">
        <v>106.6</v>
      </c>
      <c r="H243" s="6">
        <v>1.0902777777777777</v>
      </c>
      <c r="I243" s="6">
        <v>8.8465845464725648E-2</v>
      </c>
      <c r="J243" s="6">
        <v>5.8030000000000008</v>
      </c>
      <c r="K243" s="1" t="s">
        <v>16</v>
      </c>
      <c r="L243" s="1" t="s">
        <v>17</v>
      </c>
      <c r="M243" s="1" t="s">
        <v>16</v>
      </c>
      <c r="N243" s="1">
        <v>3</v>
      </c>
      <c r="O243" s="1">
        <v>3</v>
      </c>
      <c r="P243" s="5">
        <v>5</v>
      </c>
    </row>
    <row r="244" spans="1:16">
      <c r="A244" s="1">
        <v>25</v>
      </c>
      <c r="B244" s="1">
        <v>3</v>
      </c>
      <c r="C244" s="1">
        <v>3416</v>
      </c>
      <c r="D244" s="6">
        <v>0.06</v>
      </c>
      <c r="E244" s="6">
        <v>119.06</v>
      </c>
      <c r="F244" s="5">
        <v>0.4</v>
      </c>
      <c r="G244" s="5">
        <v>144.80000000000001</v>
      </c>
      <c r="H244" s="6">
        <v>1.4963942307692306</v>
      </c>
      <c r="I244" s="6">
        <v>6.9672131147540978E-2</v>
      </c>
      <c r="J244" s="6">
        <v>7.1436000000000002</v>
      </c>
      <c r="K244" s="1" t="s">
        <v>16</v>
      </c>
      <c r="L244" s="1" t="s">
        <v>17</v>
      </c>
      <c r="M244" s="1" t="s">
        <v>16</v>
      </c>
      <c r="N244" s="1">
        <v>3</v>
      </c>
      <c r="O244" s="1">
        <v>3</v>
      </c>
      <c r="P244" s="5">
        <v>6</v>
      </c>
    </row>
    <row r="245" spans="1:16">
      <c r="A245" s="1">
        <v>25</v>
      </c>
      <c r="B245" s="1">
        <v>4</v>
      </c>
      <c r="C245" s="1">
        <v>4335</v>
      </c>
      <c r="D245" s="6">
        <v>0.08</v>
      </c>
      <c r="E245" s="6">
        <v>118.78</v>
      </c>
      <c r="F245" s="5">
        <v>0.4</v>
      </c>
      <c r="G245" s="5">
        <v>232</v>
      </c>
      <c r="H245" s="6">
        <v>1.7906746031746028</v>
      </c>
      <c r="I245" s="6">
        <v>6.5513264129181084E-2</v>
      </c>
      <c r="J245" s="6">
        <v>9.5023999999999997</v>
      </c>
      <c r="K245" s="1" t="s">
        <v>16</v>
      </c>
      <c r="L245" s="1" t="s">
        <v>17</v>
      </c>
      <c r="M245" s="1" t="s">
        <v>16</v>
      </c>
      <c r="N245" s="1">
        <v>3</v>
      </c>
      <c r="O245" s="1">
        <v>3</v>
      </c>
      <c r="P245" s="5">
        <v>4</v>
      </c>
    </row>
    <row r="246" spans="1:16">
      <c r="A246" s="1">
        <v>25</v>
      </c>
      <c r="B246" s="1">
        <v>5</v>
      </c>
      <c r="C246" s="1">
        <v>4039</v>
      </c>
      <c r="D246" s="6">
        <v>0.08</v>
      </c>
      <c r="E246" s="6">
        <v>117.61</v>
      </c>
      <c r="F246" s="5">
        <v>0.6</v>
      </c>
      <c r="G246" s="5">
        <v>257.10000000000002</v>
      </c>
      <c r="H246" s="6">
        <v>1.4125932062966029</v>
      </c>
      <c r="I246" s="6">
        <v>0.18593711314681852</v>
      </c>
      <c r="J246" s="6">
        <v>9.4087999999999994</v>
      </c>
      <c r="K246" s="1" t="s">
        <v>16</v>
      </c>
      <c r="L246" s="1" t="s">
        <v>17</v>
      </c>
      <c r="M246" s="1" t="s">
        <v>16</v>
      </c>
      <c r="N246" s="1">
        <v>3</v>
      </c>
      <c r="O246" s="1">
        <v>3</v>
      </c>
      <c r="P246" s="5">
        <v>4</v>
      </c>
    </row>
    <row r="247" spans="1:16">
      <c r="A247" s="1">
        <v>25</v>
      </c>
      <c r="B247" s="1">
        <v>6</v>
      </c>
      <c r="C247" s="1">
        <v>6649</v>
      </c>
      <c r="D247" s="6">
        <v>0.08</v>
      </c>
      <c r="E247" s="6">
        <v>119.86</v>
      </c>
      <c r="F247" s="5">
        <v>0.5</v>
      </c>
      <c r="G247" s="5">
        <v>282</v>
      </c>
      <c r="H247" s="6">
        <v>1.0069930069930069</v>
      </c>
      <c r="I247" s="6">
        <v>0.45736200932471049</v>
      </c>
      <c r="J247" s="6">
        <v>9.5888000000000009</v>
      </c>
      <c r="K247" s="1" t="s">
        <v>16</v>
      </c>
      <c r="L247" s="1" t="s">
        <v>17</v>
      </c>
      <c r="M247" s="1" t="s">
        <v>16</v>
      </c>
      <c r="N247" s="1">
        <v>3</v>
      </c>
      <c r="O247" s="1">
        <v>3</v>
      </c>
      <c r="P247" s="5">
        <v>3</v>
      </c>
    </row>
    <row r="248" spans="1:16">
      <c r="A248" s="1">
        <v>25</v>
      </c>
      <c r="B248" s="1">
        <v>7</v>
      </c>
      <c r="C248" s="1">
        <v>8985</v>
      </c>
      <c r="D248" s="6">
        <v>0.08</v>
      </c>
      <c r="E248" s="6">
        <v>122.34</v>
      </c>
      <c r="F248" s="5">
        <v>0.4</v>
      </c>
      <c r="G248" s="5">
        <v>382.2</v>
      </c>
      <c r="H248" s="6">
        <v>1.2543352601156068</v>
      </c>
      <c r="I248" s="6">
        <v>0.55025041736227043</v>
      </c>
      <c r="J248" s="6">
        <v>9.7872000000000003</v>
      </c>
      <c r="K248" s="1" t="s">
        <v>16</v>
      </c>
      <c r="L248" s="1" t="s">
        <v>17</v>
      </c>
      <c r="M248" s="1" t="s">
        <v>16</v>
      </c>
      <c r="N248" s="1">
        <v>3</v>
      </c>
      <c r="O248" s="1">
        <v>3</v>
      </c>
      <c r="P248" s="5">
        <v>3</v>
      </c>
    </row>
    <row r="249" spans="1:16">
      <c r="A249" s="1">
        <v>25</v>
      </c>
      <c r="B249" s="1">
        <v>8</v>
      </c>
      <c r="C249" s="1">
        <v>11611</v>
      </c>
      <c r="D249" s="6">
        <v>0.08</v>
      </c>
      <c r="E249" s="6">
        <v>121.67</v>
      </c>
      <c r="F249" s="5">
        <v>0.3</v>
      </c>
      <c r="G249" s="5">
        <v>555.9</v>
      </c>
      <c r="H249" s="6">
        <v>1.1607142857142858</v>
      </c>
      <c r="I249" s="6">
        <v>0.53716303505296703</v>
      </c>
      <c r="J249" s="6">
        <v>9.7336000000000009</v>
      </c>
      <c r="K249" s="1" t="s">
        <v>16</v>
      </c>
      <c r="L249" s="1" t="s">
        <v>17</v>
      </c>
      <c r="M249" s="1" t="s">
        <v>16</v>
      </c>
      <c r="N249" s="1">
        <v>3</v>
      </c>
      <c r="O249" s="1">
        <v>3</v>
      </c>
      <c r="P249" s="5">
        <v>2</v>
      </c>
    </row>
    <row r="250" spans="1:16">
      <c r="A250" s="1">
        <v>25</v>
      </c>
      <c r="B250" s="1">
        <v>9</v>
      </c>
      <c r="C250" s="1">
        <v>16069</v>
      </c>
      <c r="D250" s="6">
        <v>0.1</v>
      </c>
      <c r="E250" s="6">
        <v>122.66</v>
      </c>
      <c r="F250" s="5">
        <v>0.2</v>
      </c>
      <c r="G250" s="5">
        <v>777.1</v>
      </c>
      <c r="H250" s="6">
        <v>1.6224366706875755</v>
      </c>
      <c r="I250" s="6">
        <v>0.536187690584355</v>
      </c>
      <c r="J250" s="6">
        <v>12.266</v>
      </c>
      <c r="K250" s="1" t="s">
        <v>16</v>
      </c>
      <c r="L250" s="1" t="s">
        <v>17</v>
      </c>
      <c r="M250" s="1" t="s">
        <v>16</v>
      </c>
      <c r="N250" s="1">
        <v>3</v>
      </c>
      <c r="O250" s="1">
        <v>3</v>
      </c>
      <c r="P250" s="5">
        <v>2</v>
      </c>
    </row>
    <row r="251" spans="1:16">
      <c r="A251" s="1">
        <v>25</v>
      </c>
      <c r="B251" s="1">
        <v>10</v>
      </c>
      <c r="C251" s="1">
        <v>20011</v>
      </c>
      <c r="D251" s="6">
        <v>0.16</v>
      </c>
      <c r="E251" s="6">
        <v>127.73</v>
      </c>
      <c r="F251" s="5">
        <v>0.3</v>
      </c>
      <c r="G251" s="5">
        <v>1011.4</v>
      </c>
      <c r="H251" s="6">
        <v>1.4905998209489706</v>
      </c>
      <c r="I251" s="6">
        <v>0.64804357603318175</v>
      </c>
      <c r="J251" s="6">
        <v>20.436800000000002</v>
      </c>
      <c r="K251" s="1" t="s">
        <v>16</v>
      </c>
      <c r="L251" s="1" t="s">
        <v>17</v>
      </c>
      <c r="M251" s="1" t="s">
        <v>16</v>
      </c>
      <c r="N251" s="1">
        <v>3</v>
      </c>
      <c r="O251" s="1">
        <v>3</v>
      </c>
      <c r="P251" s="5">
        <v>2</v>
      </c>
    </row>
    <row r="252" spans="1:16">
      <c r="A252" s="1">
        <v>26</v>
      </c>
      <c r="B252" s="1">
        <v>1</v>
      </c>
      <c r="C252" s="1">
        <v>34330</v>
      </c>
      <c r="D252" s="6">
        <v>0.96</v>
      </c>
      <c r="E252" s="6">
        <v>1304.7</v>
      </c>
      <c r="F252" s="5">
        <v>4</v>
      </c>
      <c r="G252" s="5">
        <v>1962</v>
      </c>
      <c r="H252" s="6">
        <v>2.2045454545454546</v>
      </c>
      <c r="I252" s="6">
        <v>0.40681619574715994</v>
      </c>
      <c r="J252" s="6">
        <v>1252.5119999999999</v>
      </c>
      <c r="K252" s="1" t="s">
        <v>16</v>
      </c>
      <c r="L252" s="1" t="s">
        <v>17</v>
      </c>
      <c r="M252" s="1" t="s">
        <v>16</v>
      </c>
      <c r="N252" s="1">
        <v>1</v>
      </c>
      <c r="O252" s="1">
        <v>1</v>
      </c>
      <c r="P252" s="5">
        <v>64</v>
      </c>
    </row>
    <row r="253" spans="1:16">
      <c r="A253" s="1">
        <v>26</v>
      </c>
      <c r="B253" s="1">
        <v>2</v>
      </c>
      <c r="C253" s="1">
        <v>34854</v>
      </c>
      <c r="D253" s="6">
        <v>1.04</v>
      </c>
      <c r="E253" s="6">
        <v>1306.2</v>
      </c>
      <c r="F253" s="5">
        <v>3.5</v>
      </c>
      <c r="G253" s="5">
        <v>2651</v>
      </c>
      <c r="H253" s="6">
        <v>2.4958193979933108</v>
      </c>
      <c r="I253" s="6">
        <v>0.36997188271073622</v>
      </c>
      <c r="J253" s="6">
        <v>1358.4480000000001</v>
      </c>
      <c r="K253" s="1" t="s">
        <v>16</v>
      </c>
      <c r="L253" s="1" t="s">
        <v>17</v>
      </c>
      <c r="M253" s="1" t="s">
        <v>16</v>
      </c>
      <c r="N253" s="1">
        <v>1</v>
      </c>
      <c r="O253" s="1">
        <v>1</v>
      </c>
      <c r="P253" s="5">
        <v>51</v>
      </c>
    </row>
    <row r="254" spans="1:16">
      <c r="A254" s="1">
        <v>26</v>
      </c>
      <c r="B254" s="1">
        <v>3</v>
      </c>
      <c r="C254" s="1">
        <v>35473</v>
      </c>
      <c r="D254" s="6">
        <v>1.1399999999999999</v>
      </c>
      <c r="E254" s="6">
        <v>1311.9</v>
      </c>
      <c r="F254" s="5">
        <v>3</v>
      </c>
      <c r="G254" s="5">
        <v>3180</v>
      </c>
      <c r="H254" s="6">
        <v>2.834084084084084</v>
      </c>
      <c r="I254" s="6">
        <v>0.32072280325881658</v>
      </c>
      <c r="J254" s="6">
        <v>1495.566</v>
      </c>
      <c r="K254" s="1" t="s">
        <v>16</v>
      </c>
      <c r="L254" s="1" t="s">
        <v>17</v>
      </c>
      <c r="M254" s="1" t="s">
        <v>16</v>
      </c>
      <c r="N254" s="1">
        <v>1</v>
      </c>
      <c r="O254" s="1">
        <v>1</v>
      </c>
      <c r="P254" s="5">
        <v>47</v>
      </c>
    </row>
    <row r="255" spans="1:16">
      <c r="A255" s="1">
        <v>26</v>
      </c>
      <c r="B255" s="1">
        <v>4</v>
      </c>
      <c r="C255" s="1">
        <v>36540</v>
      </c>
      <c r="D255" s="6">
        <v>1.22</v>
      </c>
      <c r="E255" s="6">
        <v>1306.0999999999999</v>
      </c>
      <c r="F255" s="5">
        <v>3</v>
      </c>
      <c r="G255" s="5">
        <v>1339</v>
      </c>
      <c r="H255" s="6">
        <v>3.0291411042944789</v>
      </c>
      <c r="I255" s="6">
        <v>0.31633825944170774</v>
      </c>
      <c r="J255" s="6">
        <v>1593.4419999999998</v>
      </c>
      <c r="K255" s="1" t="s">
        <v>16</v>
      </c>
      <c r="L255" s="1" t="s">
        <v>17</v>
      </c>
      <c r="M255" s="1" t="s">
        <v>16</v>
      </c>
      <c r="N255" s="1">
        <v>1</v>
      </c>
      <c r="O255" s="1">
        <v>1</v>
      </c>
      <c r="P255" s="5">
        <v>100</v>
      </c>
    </row>
    <row r="256" spans="1:16">
      <c r="A256" s="1">
        <v>26</v>
      </c>
      <c r="B256" s="1">
        <v>5</v>
      </c>
      <c r="C256" s="1">
        <v>40668</v>
      </c>
      <c r="D256" s="6">
        <v>1.24</v>
      </c>
      <c r="E256" s="6">
        <v>1312.7</v>
      </c>
      <c r="F256" s="5">
        <v>2.8</v>
      </c>
      <c r="G256" s="5">
        <v>2070</v>
      </c>
      <c r="H256" s="6">
        <v>3.4615384615384612</v>
      </c>
      <c r="I256" s="6">
        <v>0.35344742795318185</v>
      </c>
      <c r="J256" s="6">
        <v>1627.748</v>
      </c>
      <c r="K256" s="1" t="s">
        <v>16</v>
      </c>
      <c r="L256" s="1" t="s">
        <v>17</v>
      </c>
      <c r="M256" s="1" t="s">
        <v>16</v>
      </c>
      <c r="N256" s="1">
        <v>1</v>
      </c>
      <c r="O256" s="1">
        <v>1</v>
      </c>
      <c r="P256" s="5">
        <v>79</v>
      </c>
    </row>
    <row r="257" spans="1:16">
      <c r="A257" s="1">
        <v>26</v>
      </c>
      <c r="B257" s="1">
        <v>6</v>
      </c>
      <c r="C257" s="1">
        <v>41264</v>
      </c>
      <c r="D257" s="6">
        <v>1.3</v>
      </c>
      <c r="E257" s="6">
        <v>1283.0999999999999</v>
      </c>
      <c r="F257" s="5">
        <v>3.1</v>
      </c>
      <c r="G257" s="5">
        <v>5185</v>
      </c>
      <c r="H257" s="6">
        <v>2.6529298132646493</v>
      </c>
      <c r="I257" s="6">
        <v>0.31085207444746027</v>
      </c>
      <c r="J257" s="6">
        <v>1668.03</v>
      </c>
      <c r="K257" s="1" t="s">
        <v>16</v>
      </c>
      <c r="L257" s="1" t="s">
        <v>17</v>
      </c>
      <c r="M257" s="1" t="s">
        <v>16</v>
      </c>
      <c r="N257" s="1">
        <v>1</v>
      </c>
      <c r="O257" s="1">
        <v>1</v>
      </c>
      <c r="P257" s="5">
        <v>33</v>
      </c>
    </row>
    <row r="258" spans="1:16">
      <c r="A258" s="1">
        <v>26</v>
      </c>
      <c r="B258" s="1">
        <v>7</v>
      </c>
      <c r="C258" s="1">
        <v>77572</v>
      </c>
      <c r="D258" s="6">
        <v>1.33</v>
      </c>
      <c r="E258" s="6">
        <v>2120.1999999999998</v>
      </c>
      <c r="F258" s="5">
        <v>3</v>
      </c>
      <c r="G258" s="5">
        <v>3288</v>
      </c>
      <c r="H258" s="6">
        <v>2.7590511860174782</v>
      </c>
      <c r="I258" s="6">
        <v>0.3821353065539112</v>
      </c>
      <c r="J258" s="6">
        <v>2819.866</v>
      </c>
      <c r="K258" s="1" t="s">
        <v>16</v>
      </c>
      <c r="L258" s="1" t="s">
        <v>17</v>
      </c>
      <c r="M258" s="1" t="s">
        <v>16</v>
      </c>
      <c r="N258" s="1">
        <v>1</v>
      </c>
      <c r="O258" s="1">
        <v>1</v>
      </c>
      <c r="P258" s="5">
        <v>87</v>
      </c>
    </row>
    <row r="259" spans="1:16">
      <c r="A259" s="1">
        <v>26</v>
      </c>
      <c r="B259" s="1">
        <v>8</v>
      </c>
      <c r="C259" s="1">
        <v>77359</v>
      </c>
      <c r="D259" s="6">
        <v>1.4</v>
      </c>
      <c r="E259" s="6">
        <v>2136.3000000000002</v>
      </c>
      <c r="F259" s="5">
        <v>3.5</v>
      </c>
      <c r="G259" s="5">
        <v>1132</v>
      </c>
      <c r="H259" s="6">
        <v>2.6538201487491548</v>
      </c>
      <c r="I259" s="6">
        <v>0.39797567186752675</v>
      </c>
      <c r="J259" s="6">
        <v>2990.82</v>
      </c>
      <c r="K259" s="1" t="s">
        <v>16</v>
      </c>
      <c r="L259" s="1" t="s">
        <v>17</v>
      </c>
      <c r="M259" s="1" t="s">
        <v>16</v>
      </c>
      <c r="N259" s="1">
        <v>1</v>
      </c>
      <c r="O259" s="1">
        <v>1</v>
      </c>
      <c r="P259" s="5">
        <v>100</v>
      </c>
    </row>
    <row r="260" spans="1:16">
      <c r="A260" s="1">
        <v>26</v>
      </c>
      <c r="B260" s="1">
        <v>9</v>
      </c>
      <c r="C260" s="1">
        <v>81470</v>
      </c>
      <c r="D260" s="6">
        <v>1.43</v>
      </c>
      <c r="E260" s="6">
        <v>2138.3000000000002</v>
      </c>
      <c r="F260" s="5">
        <v>4</v>
      </c>
      <c r="G260" s="5">
        <v>7230</v>
      </c>
      <c r="H260" s="6">
        <v>2.1862109605185625</v>
      </c>
      <c r="I260" s="6">
        <v>0.33147170737694859</v>
      </c>
      <c r="J260" s="6">
        <v>3057.7690000000002</v>
      </c>
      <c r="K260" s="1" t="s">
        <v>16</v>
      </c>
      <c r="L260" s="1" t="s">
        <v>17</v>
      </c>
      <c r="M260" s="1" t="s">
        <v>16</v>
      </c>
      <c r="N260" s="1">
        <v>1</v>
      </c>
      <c r="O260" s="1">
        <v>1</v>
      </c>
      <c r="P260" s="5">
        <v>42</v>
      </c>
    </row>
    <row r="261" spans="1:16">
      <c r="A261" s="1">
        <v>26</v>
      </c>
      <c r="B261" s="1">
        <v>10</v>
      </c>
      <c r="C261" s="1">
        <v>93208</v>
      </c>
      <c r="D261" s="6">
        <v>1.54</v>
      </c>
      <c r="E261" s="6">
        <v>2107.1</v>
      </c>
      <c r="F261" s="5">
        <v>3.2</v>
      </c>
      <c r="G261" s="5">
        <v>13328</v>
      </c>
      <c r="H261" s="6">
        <v>2.2845831392640896</v>
      </c>
      <c r="I261" s="6">
        <v>0.31382499356278432</v>
      </c>
      <c r="J261" s="6">
        <v>3244.9339999999997</v>
      </c>
      <c r="K261" s="1" t="s">
        <v>16</v>
      </c>
      <c r="L261" s="1" t="s">
        <v>17</v>
      </c>
      <c r="M261" s="1" t="s">
        <v>16</v>
      </c>
      <c r="N261" s="1">
        <v>1</v>
      </c>
      <c r="O261" s="1">
        <v>1</v>
      </c>
      <c r="P261" s="5">
        <v>24</v>
      </c>
    </row>
    <row r="262" spans="1:16">
      <c r="A262" s="1">
        <v>27</v>
      </c>
      <c r="B262" s="1">
        <v>1</v>
      </c>
      <c r="C262" s="1">
        <v>563</v>
      </c>
      <c r="D262" s="6">
        <v>0</v>
      </c>
      <c r="E262" s="6">
        <v>138.32</v>
      </c>
      <c r="F262" s="5">
        <v>0</v>
      </c>
      <c r="G262" s="5">
        <v>32</v>
      </c>
      <c r="H262" s="6">
        <v>7.3728813559322033</v>
      </c>
      <c r="I262" s="6">
        <v>0.65719360568383656</v>
      </c>
      <c r="J262" s="6">
        <v>0</v>
      </c>
      <c r="K262" s="1" t="s">
        <v>16</v>
      </c>
      <c r="L262" s="1" t="s">
        <v>16</v>
      </c>
      <c r="M262" s="1" t="s">
        <v>16</v>
      </c>
      <c r="N262" s="1">
        <v>3</v>
      </c>
      <c r="O262" s="1">
        <v>3</v>
      </c>
      <c r="P262" s="5">
        <v>0</v>
      </c>
    </row>
    <row r="263" spans="1:16">
      <c r="A263" s="1">
        <v>27</v>
      </c>
      <c r="B263" s="1">
        <v>2</v>
      </c>
      <c r="C263" s="1">
        <v>1325</v>
      </c>
      <c r="D263" s="6">
        <v>0</v>
      </c>
      <c r="E263" s="6">
        <v>153.97999999999999</v>
      </c>
      <c r="F263" s="5">
        <v>0</v>
      </c>
      <c r="G263" s="5">
        <v>37.700000000000003</v>
      </c>
      <c r="H263" s="6">
        <v>4.9249249249249241</v>
      </c>
      <c r="I263" s="6">
        <v>0.57999999999999996</v>
      </c>
      <c r="J263" s="6">
        <v>0</v>
      </c>
      <c r="K263" s="1" t="s">
        <v>16</v>
      </c>
      <c r="L263" s="1" t="s">
        <v>16</v>
      </c>
      <c r="M263" s="1" t="s">
        <v>16</v>
      </c>
      <c r="N263" s="1">
        <v>3</v>
      </c>
      <c r="O263" s="1">
        <v>3</v>
      </c>
      <c r="P263" s="5">
        <v>0</v>
      </c>
    </row>
    <row r="264" spans="1:16">
      <c r="A264" s="1">
        <v>27</v>
      </c>
      <c r="B264" s="1">
        <v>3</v>
      </c>
      <c r="C264" s="1">
        <v>3456</v>
      </c>
      <c r="D264" s="6">
        <v>0</v>
      </c>
      <c r="E264" s="6">
        <v>196.47</v>
      </c>
      <c r="F264" s="5">
        <v>0</v>
      </c>
      <c r="G264" s="5">
        <v>63.6</v>
      </c>
      <c r="H264" s="6">
        <v>3.188976377952756</v>
      </c>
      <c r="I264" s="6">
        <v>0.47074652777777781</v>
      </c>
      <c r="J264" s="6">
        <v>0</v>
      </c>
      <c r="K264" s="1" t="s">
        <v>16</v>
      </c>
      <c r="L264" s="1" t="s">
        <v>16</v>
      </c>
      <c r="M264" s="1" t="s">
        <v>16</v>
      </c>
      <c r="N264" s="1">
        <v>3</v>
      </c>
      <c r="O264" s="1">
        <v>3</v>
      </c>
      <c r="P264" s="5">
        <v>0</v>
      </c>
    </row>
    <row r="265" spans="1:16">
      <c r="A265" s="1">
        <v>27</v>
      </c>
      <c r="B265" s="1">
        <v>4</v>
      </c>
      <c r="C265" s="1">
        <v>7540</v>
      </c>
      <c r="D265" s="6">
        <v>0</v>
      </c>
      <c r="E265" s="6">
        <v>263.7</v>
      </c>
      <c r="F265" s="5">
        <v>0</v>
      </c>
      <c r="G265" s="5">
        <v>54</v>
      </c>
      <c r="H265" s="6">
        <v>2.7441176470588236</v>
      </c>
      <c r="I265" s="6">
        <v>0.34244031830238725</v>
      </c>
      <c r="J265" s="6">
        <v>0</v>
      </c>
      <c r="K265" s="1" t="s">
        <v>16</v>
      </c>
      <c r="L265" s="1" t="s">
        <v>16</v>
      </c>
      <c r="M265" s="1" t="s">
        <v>16</v>
      </c>
      <c r="N265" s="1">
        <v>3</v>
      </c>
      <c r="O265" s="1">
        <v>3</v>
      </c>
      <c r="P265" s="5">
        <v>0</v>
      </c>
    </row>
    <row r="266" spans="1:16">
      <c r="A266" s="1">
        <v>27</v>
      </c>
      <c r="B266" s="1">
        <v>5</v>
      </c>
      <c r="C266" s="1">
        <v>16822</v>
      </c>
      <c r="D266" s="6">
        <v>0</v>
      </c>
      <c r="E266" s="6">
        <v>327</v>
      </c>
      <c r="F266" s="5">
        <v>0</v>
      </c>
      <c r="G266" s="5">
        <v>-0.3</v>
      </c>
      <c r="H266" s="6">
        <v>2.3265239948119327</v>
      </c>
      <c r="I266" s="6">
        <v>0.31328022827250029</v>
      </c>
      <c r="J266" s="6">
        <v>0</v>
      </c>
      <c r="K266" s="1" t="s">
        <v>16</v>
      </c>
      <c r="L266" s="1" t="s">
        <v>16</v>
      </c>
      <c r="M266" s="1" t="s">
        <v>16</v>
      </c>
      <c r="N266" s="1">
        <v>3</v>
      </c>
      <c r="O266" s="1">
        <v>3</v>
      </c>
      <c r="P266" s="5">
        <v>0</v>
      </c>
    </row>
    <row r="267" spans="1:16">
      <c r="A267" s="1">
        <v>27</v>
      </c>
      <c r="B267" s="1">
        <v>6</v>
      </c>
      <c r="C267" s="1">
        <v>50056</v>
      </c>
      <c r="D267" s="6">
        <v>0</v>
      </c>
      <c r="E267" s="6">
        <v>585.65</v>
      </c>
      <c r="F267" s="5">
        <v>0</v>
      </c>
      <c r="G267" s="5">
        <v>-220.6</v>
      </c>
      <c r="H267" s="6">
        <v>1.3450405248938635</v>
      </c>
      <c r="I267" s="6">
        <v>7.4436630973309895E-2</v>
      </c>
      <c r="J267" s="6">
        <v>0</v>
      </c>
      <c r="K267" s="1" t="s">
        <v>16</v>
      </c>
      <c r="L267" s="1" t="s">
        <v>16</v>
      </c>
      <c r="M267" s="1" t="s">
        <v>16</v>
      </c>
      <c r="N267" s="1">
        <v>3</v>
      </c>
      <c r="O267" s="1">
        <v>3</v>
      </c>
      <c r="P267" s="5">
        <v>0</v>
      </c>
    </row>
    <row r="268" spans="1:16">
      <c r="A268" s="1">
        <v>27</v>
      </c>
      <c r="B268" s="1">
        <v>7</v>
      </c>
      <c r="C268" s="1">
        <v>47603</v>
      </c>
      <c r="D268" s="6">
        <v>0</v>
      </c>
      <c r="E268" s="6">
        <v>598.27</v>
      </c>
      <c r="F268" s="5">
        <v>0</v>
      </c>
      <c r="G268" s="5">
        <v>-1144</v>
      </c>
      <c r="H268" s="6">
        <v>1.0392354124748491</v>
      </c>
      <c r="I268" s="6">
        <v>0.22956536352750878</v>
      </c>
      <c r="J268" s="6">
        <v>0</v>
      </c>
      <c r="K268" s="1" t="s">
        <v>16</v>
      </c>
      <c r="L268" s="1" t="s">
        <v>16</v>
      </c>
      <c r="M268" s="1" t="s">
        <v>16</v>
      </c>
      <c r="N268" s="1">
        <v>3</v>
      </c>
      <c r="O268" s="1">
        <v>3</v>
      </c>
      <c r="P268" s="5">
        <v>0</v>
      </c>
    </row>
    <row r="269" spans="1:16">
      <c r="A269" s="1">
        <v>27</v>
      </c>
      <c r="B269" s="1">
        <v>8</v>
      </c>
      <c r="C269" s="1">
        <v>27672</v>
      </c>
      <c r="D269" s="6">
        <v>0</v>
      </c>
      <c r="E269" s="6">
        <v>613.1</v>
      </c>
      <c r="F269" s="5">
        <v>0</v>
      </c>
      <c r="G269" s="5">
        <v>694.9</v>
      </c>
      <c r="H269" s="6">
        <v>1.6156169111302849</v>
      </c>
      <c r="I269" s="6">
        <v>0.37557820179242557</v>
      </c>
      <c r="J269" s="6">
        <v>0</v>
      </c>
      <c r="K269" s="1" t="s">
        <v>16</v>
      </c>
      <c r="L269" s="1" t="s">
        <v>16</v>
      </c>
      <c r="M269" s="1" t="s">
        <v>16</v>
      </c>
      <c r="N269" s="1">
        <v>3</v>
      </c>
      <c r="O269" s="1">
        <v>3</v>
      </c>
      <c r="P269" s="5">
        <v>0</v>
      </c>
    </row>
    <row r="270" spans="1:16">
      <c r="A270" s="1">
        <v>27</v>
      </c>
      <c r="B270" s="1">
        <v>9</v>
      </c>
      <c r="C270" s="1">
        <v>28353</v>
      </c>
      <c r="D270" s="6">
        <v>0.1</v>
      </c>
      <c r="E270" s="6">
        <v>615.89</v>
      </c>
      <c r="F270" s="5">
        <v>0.2</v>
      </c>
      <c r="G270" s="5">
        <v>720.8</v>
      </c>
      <c r="H270" s="6">
        <v>1.5544554455445545</v>
      </c>
      <c r="I270" s="6">
        <v>0.31629809896659966</v>
      </c>
      <c r="J270" s="6">
        <v>61.588999999999999</v>
      </c>
      <c r="K270" s="1" t="s">
        <v>16</v>
      </c>
      <c r="L270" s="1" t="s">
        <v>16</v>
      </c>
      <c r="M270" s="1" t="s">
        <v>16</v>
      </c>
      <c r="N270" s="1">
        <v>3</v>
      </c>
      <c r="O270" s="1">
        <v>3</v>
      </c>
      <c r="P270" s="5">
        <v>9</v>
      </c>
    </row>
    <row r="271" spans="1:16">
      <c r="A271" s="1">
        <v>27</v>
      </c>
      <c r="B271" s="1">
        <v>10</v>
      </c>
      <c r="C271" s="1">
        <v>19928</v>
      </c>
      <c r="D271" s="6">
        <v>0.43</v>
      </c>
      <c r="E271" s="6">
        <v>567.26</v>
      </c>
      <c r="F271" s="5">
        <v>1.2</v>
      </c>
      <c r="G271" s="5">
        <v>824.5</v>
      </c>
      <c r="H271" s="6">
        <v>1.556622649059624</v>
      </c>
      <c r="I271" s="6">
        <v>0.30851063829787234</v>
      </c>
      <c r="J271" s="6">
        <v>243.92179999999999</v>
      </c>
      <c r="K271" s="1" t="s">
        <v>16</v>
      </c>
      <c r="L271" s="1" t="s">
        <v>16</v>
      </c>
      <c r="M271" s="1" t="s">
        <v>16</v>
      </c>
      <c r="N271" s="1">
        <v>3</v>
      </c>
      <c r="O271" s="1">
        <v>3</v>
      </c>
      <c r="P271" s="5">
        <v>31</v>
      </c>
    </row>
    <row r="272" spans="1:16">
      <c r="A272" s="1">
        <v>28</v>
      </c>
      <c r="B272" s="1">
        <v>1</v>
      </c>
      <c r="C272" s="1">
        <v>15041</v>
      </c>
      <c r="D272" s="6">
        <v>0.44</v>
      </c>
      <c r="E272" s="6">
        <v>2504.6</v>
      </c>
      <c r="F272" s="5">
        <v>1.4</v>
      </c>
      <c r="G272" s="5">
        <v>2986</v>
      </c>
      <c r="H272" s="6">
        <v>15.023255813953488</v>
      </c>
      <c r="I272" s="6">
        <v>0.56439066551426098</v>
      </c>
      <c r="J272" s="6">
        <v>1102.0239999999999</v>
      </c>
      <c r="K272" s="1" t="s">
        <v>16</v>
      </c>
      <c r="L272" s="1" t="s">
        <v>16</v>
      </c>
      <c r="M272" s="1" t="s">
        <v>16</v>
      </c>
      <c r="N272" s="1">
        <v>1</v>
      </c>
      <c r="O272" s="1">
        <v>1</v>
      </c>
      <c r="P272" s="5">
        <v>37</v>
      </c>
    </row>
    <row r="273" spans="1:16">
      <c r="A273" s="1">
        <v>28</v>
      </c>
      <c r="B273" s="1">
        <v>2</v>
      </c>
      <c r="C273" s="1">
        <v>16161</v>
      </c>
      <c r="D273" s="6">
        <v>0.5</v>
      </c>
      <c r="E273" s="6">
        <v>2481</v>
      </c>
      <c r="F273" s="5">
        <v>1.1000000000000001</v>
      </c>
      <c r="G273" s="5">
        <v>3492</v>
      </c>
      <c r="H273" s="6">
        <v>18.225806451612904</v>
      </c>
      <c r="I273" s="6">
        <v>0.5279376276220531</v>
      </c>
      <c r="J273" s="6">
        <v>1240.5</v>
      </c>
      <c r="K273" s="1" t="s">
        <v>16</v>
      </c>
      <c r="L273" s="1" t="s">
        <v>16</v>
      </c>
      <c r="M273" s="1" t="s">
        <v>16</v>
      </c>
      <c r="N273" s="1">
        <v>1</v>
      </c>
      <c r="O273" s="1">
        <v>1</v>
      </c>
      <c r="P273" s="5">
        <v>36</v>
      </c>
    </row>
    <row r="274" spans="1:16">
      <c r="A274" s="1">
        <v>28</v>
      </c>
      <c r="B274" s="1">
        <v>3</v>
      </c>
      <c r="C274" s="1">
        <v>16940</v>
      </c>
      <c r="D274" s="6">
        <v>0.56000000000000005</v>
      </c>
      <c r="E274" s="6">
        <v>2470.6</v>
      </c>
      <c r="F274" s="5">
        <v>0.9</v>
      </c>
      <c r="G274" s="5">
        <v>4129</v>
      </c>
      <c r="H274" s="6">
        <v>20.70945945945946</v>
      </c>
      <c r="I274" s="6">
        <v>0.48288075560802834</v>
      </c>
      <c r="J274" s="6">
        <v>1383.5360000000001</v>
      </c>
      <c r="K274" s="1" t="s">
        <v>16</v>
      </c>
      <c r="L274" s="1" t="s">
        <v>16</v>
      </c>
      <c r="M274" s="1" t="s">
        <v>16</v>
      </c>
      <c r="N274" s="1">
        <v>1</v>
      </c>
      <c r="O274" s="1">
        <v>1</v>
      </c>
      <c r="P274" s="5">
        <v>34</v>
      </c>
    </row>
    <row r="275" spans="1:16">
      <c r="A275" s="1">
        <v>28</v>
      </c>
      <c r="B275" s="1">
        <v>4</v>
      </c>
      <c r="C275" s="1">
        <v>19145</v>
      </c>
      <c r="D275" s="6">
        <v>0.6</v>
      </c>
      <c r="E275" s="6">
        <v>2465.5</v>
      </c>
      <c r="F275" s="5">
        <v>0.8</v>
      </c>
      <c r="G275" s="5">
        <v>3533</v>
      </c>
      <c r="H275" s="6">
        <v>20.894428152492669</v>
      </c>
      <c r="I275" s="6">
        <v>0.48717680856620527</v>
      </c>
      <c r="J275" s="6">
        <v>1479.3</v>
      </c>
      <c r="K275" s="1" t="s">
        <v>16</v>
      </c>
      <c r="L275" s="1" t="s">
        <v>16</v>
      </c>
      <c r="M275" s="1" t="s">
        <v>16</v>
      </c>
      <c r="N275" s="1">
        <v>1</v>
      </c>
      <c r="O275" s="1">
        <v>1</v>
      </c>
      <c r="P275" s="5">
        <v>42</v>
      </c>
    </row>
    <row r="276" spans="1:16">
      <c r="A276" s="1">
        <v>28</v>
      </c>
      <c r="B276" s="1">
        <v>5</v>
      </c>
      <c r="C276" s="1">
        <v>21623</v>
      </c>
      <c r="D276" s="6">
        <v>0.64</v>
      </c>
      <c r="E276" s="6">
        <v>2471.6</v>
      </c>
      <c r="F276" s="5">
        <v>1</v>
      </c>
      <c r="G276" s="5">
        <v>3233</v>
      </c>
      <c r="H276" s="6">
        <v>15.35064935064935</v>
      </c>
      <c r="I276" s="6">
        <v>0.49530592424732922</v>
      </c>
      <c r="J276" s="6">
        <v>1581.8240000000001</v>
      </c>
      <c r="K276" s="1" t="s">
        <v>16</v>
      </c>
      <c r="L276" s="1" t="s">
        <v>16</v>
      </c>
      <c r="M276" s="1" t="s">
        <v>16</v>
      </c>
      <c r="N276" s="1">
        <v>1</v>
      </c>
      <c r="O276" s="1">
        <v>1</v>
      </c>
      <c r="P276" s="5">
        <v>49</v>
      </c>
    </row>
    <row r="277" spans="1:16">
      <c r="A277" s="1">
        <v>28</v>
      </c>
      <c r="B277" s="1">
        <v>6</v>
      </c>
      <c r="C277" s="1">
        <v>20834</v>
      </c>
      <c r="D277" s="6">
        <v>0.68</v>
      </c>
      <c r="E277" s="6">
        <v>2484.8000000000002</v>
      </c>
      <c r="F277" s="5">
        <v>1.2</v>
      </c>
      <c r="G277" s="5">
        <v>3669</v>
      </c>
      <c r="H277" s="6">
        <v>14.64</v>
      </c>
      <c r="I277" s="6">
        <v>0.48747240088317173</v>
      </c>
      <c r="J277" s="6">
        <v>1689.6640000000002</v>
      </c>
      <c r="K277" s="1" t="s">
        <v>16</v>
      </c>
      <c r="L277" s="1" t="s">
        <v>16</v>
      </c>
      <c r="M277" s="1" t="s">
        <v>16</v>
      </c>
      <c r="N277" s="1">
        <v>1</v>
      </c>
      <c r="O277" s="1">
        <v>1</v>
      </c>
      <c r="P277" s="5">
        <v>46</v>
      </c>
    </row>
    <row r="278" spans="1:16">
      <c r="A278" s="1">
        <v>28</v>
      </c>
      <c r="B278" s="1">
        <v>7</v>
      </c>
      <c r="C278" s="1">
        <v>22417</v>
      </c>
      <c r="D278" s="6">
        <v>0.72</v>
      </c>
      <c r="E278" s="6">
        <v>2486.1999999999998</v>
      </c>
      <c r="F278" s="5">
        <v>1.5</v>
      </c>
      <c r="G278" s="5">
        <v>3979</v>
      </c>
      <c r="H278" s="6">
        <v>11.444201312910284</v>
      </c>
      <c r="I278" s="6">
        <v>0.43038765222821967</v>
      </c>
      <c r="J278" s="6">
        <v>1790.0639999999999</v>
      </c>
      <c r="K278" s="1" t="s">
        <v>16</v>
      </c>
      <c r="L278" s="1" t="s">
        <v>16</v>
      </c>
      <c r="M278" s="1" t="s">
        <v>16</v>
      </c>
      <c r="N278" s="1">
        <v>1</v>
      </c>
      <c r="O278" s="1">
        <v>1</v>
      </c>
      <c r="P278" s="5">
        <v>45</v>
      </c>
    </row>
    <row r="279" spans="1:16">
      <c r="A279" s="1">
        <v>28</v>
      </c>
      <c r="B279" s="1">
        <v>8</v>
      </c>
      <c r="C279" s="1">
        <v>24501</v>
      </c>
      <c r="D279" s="6">
        <v>0.8</v>
      </c>
      <c r="E279" s="6">
        <v>2471</v>
      </c>
      <c r="F279" s="5">
        <v>1.6</v>
      </c>
      <c r="G279" s="5">
        <v>4100</v>
      </c>
      <c r="H279" s="6">
        <v>10.543933054393305</v>
      </c>
      <c r="I279" s="6">
        <v>0.40986082200726504</v>
      </c>
      <c r="J279" s="6">
        <v>1976.8</v>
      </c>
      <c r="K279" s="1" t="s">
        <v>16</v>
      </c>
      <c r="L279" s="1" t="s">
        <v>16</v>
      </c>
      <c r="M279" s="1" t="s">
        <v>16</v>
      </c>
      <c r="N279" s="1">
        <v>1</v>
      </c>
      <c r="O279" s="1">
        <v>1</v>
      </c>
      <c r="P279" s="5">
        <v>48</v>
      </c>
    </row>
    <row r="280" spans="1:16">
      <c r="A280" s="1">
        <v>28</v>
      </c>
      <c r="B280" s="1">
        <v>9</v>
      </c>
      <c r="C280" s="1">
        <v>27342</v>
      </c>
      <c r="D280" s="6">
        <v>0.88</v>
      </c>
      <c r="E280" s="6">
        <v>2441.5</v>
      </c>
      <c r="F280" s="5">
        <v>2</v>
      </c>
      <c r="G280" s="5">
        <v>4790</v>
      </c>
      <c r="H280" s="6">
        <v>7.6169844020797237</v>
      </c>
      <c r="I280" s="6">
        <v>0.38047692195157634</v>
      </c>
      <c r="J280" s="6">
        <v>2148.52</v>
      </c>
      <c r="K280" s="1" t="s">
        <v>16</v>
      </c>
      <c r="L280" s="1" t="s">
        <v>16</v>
      </c>
      <c r="M280" s="1" t="s">
        <v>16</v>
      </c>
      <c r="N280" s="1">
        <v>1</v>
      </c>
      <c r="O280" s="1">
        <v>1</v>
      </c>
      <c r="P280" s="5">
        <v>45</v>
      </c>
    </row>
    <row r="281" spans="1:16">
      <c r="A281" s="1">
        <v>28</v>
      </c>
      <c r="B281" s="1">
        <v>10</v>
      </c>
      <c r="C281" s="1">
        <v>31327</v>
      </c>
      <c r="D281" s="6">
        <v>1</v>
      </c>
      <c r="E281" s="6">
        <v>2409.3000000000002</v>
      </c>
      <c r="F281" s="5">
        <v>2.2000000000000002</v>
      </c>
      <c r="G281" s="5">
        <v>5014</v>
      </c>
      <c r="H281" s="6">
        <v>6.9440242057488648</v>
      </c>
      <c r="I281" s="6">
        <v>0.38714208191017335</v>
      </c>
      <c r="J281" s="6">
        <v>2409.3000000000002</v>
      </c>
      <c r="K281" s="1" t="s">
        <v>16</v>
      </c>
      <c r="L281" s="1" t="s">
        <v>16</v>
      </c>
      <c r="M281" s="1" t="s">
        <v>16</v>
      </c>
      <c r="N281" s="1">
        <v>1</v>
      </c>
      <c r="O281" s="1">
        <v>1</v>
      </c>
      <c r="P281" s="5">
        <v>48</v>
      </c>
    </row>
    <row r="282" spans="1:16">
      <c r="A282" s="1">
        <v>29</v>
      </c>
      <c r="B282" s="1">
        <v>1</v>
      </c>
      <c r="C282" s="1">
        <v>9064</v>
      </c>
      <c r="D282" s="6">
        <v>0.02</v>
      </c>
      <c r="E282" s="6">
        <v>385.65</v>
      </c>
      <c r="F282" s="5">
        <v>0.2</v>
      </c>
      <c r="G282" s="5">
        <v>77</v>
      </c>
      <c r="H282" s="6">
        <v>2.1840659340659339</v>
      </c>
      <c r="I282" s="6">
        <v>0.55130185348631955</v>
      </c>
      <c r="J282" s="6">
        <v>7.7130000000000001</v>
      </c>
      <c r="K282" s="1" t="s">
        <v>16</v>
      </c>
      <c r="L282" s="1" t="s">
        <v>16</v>
      </c>
      <c r="M282" s="1" t="s">
        <v>16</v>
      </c>
      <c r="N282" s="1">
        <v>3</v>
      </c>
      <c r="O282" s="1">
        <v>1</v>
      </c>
      <c r="P282" s="5">
        <v>9</v>
      </c>
    </row>
    <row r="283" spans="1:16">
      <c r="A283" s="1">
        <v>29</v>
      </c>
      <c r="B283" s="1">
        <v>2</v>
      </c>
      <c r="C283" s="1">
        <v>11234</v>
      </c>
      <c r="D283" s="6">
        <v>0.03</v>
      </c>
      <c r="E283" s="6">
        <v>376.3</v>
      </c>
      <c r="F283" s="5">
        <v>0.2</v>
      </c>
      <c r="G283" s="5">
        <v>103.5</v>
      </c>
      <c r="H283" s="6">
        <v>3.2446808510638299</v>
      </c>
      <c r="I283" s="6">
        <v>0.57895673847249418</v>
      </c>
      <c r="J283" s="6">
        <v>11.289</v>
      </c>
      <c r="K283" s="1" t="s">
        <v>16</v>
      </c>
      <c r="L283" s="1" t="s">
        <v>16</v>
      </c>
      <c r="M283" s="1" t="s">
        <v>16</v>
      </c>
      <c r="N283" s="1">
        <v>3</v>
      </c>
      <c r="O283" s="1">
        <v>1</v>
      </c>
      <c r="P283" s="5">
        <v>18</v>
      </c>
    </row>
    <row r="284" spans="1:16">
      <c r="A284" s="1">
        <v>29</v>
      </c>
      <c r="B284" s="1">
        <v>3</v>
      </c>
      <c r="C284" s="1">
        <v>17487</v>
      </c>
      <c r="D284" s="6">
        <v>0.08</v>
      </c>
      <c r="E284" s="6">
        <v>386.55</v>
      </c>
      <c r="F284" s="5">
        <v>0.3</v>
      </c>
      <c r="G284" s="5">
        <v>119</v>
      </c>
      <c r="H284" s="6">
        <v>5.6073752711496745</v>
      </c>
      <c r="I284" s="6">
        <v>0.61714416423628982</v>
      </c>
      <c r="J284" s="6">
        <v>30.924000000000003</v>
      </c>
      <c r="K284" s="1" t="s">
        <v>16</v>
      </c>
      <c r="L284" s="1" t="s">
        <v>16</v>
      </c>
      <c r="M284" s="1" t="s">
        <v>16</v>
      </c>
      <c r="N284" s="1">
        <v>3</v>
      </c>
      <c r="O284" s="1">
        <v>1</v>
      </c>
      <c r="P284" s="5">
        <v>28</v>
      </c>
    </row>
    <row r="285" spans="1:16">
      <c r="A285" s="1">
        <v>29</v>
      </c>
      <c r="B285" s="1">
        <v>4</v>
      </c>
      <c r="C285" s="1">
        <v>21132</v>
      </c>
      <c r="D285" s="6">
        <v>0.15</v>
      </c>
      <c r="E285" s="6">
        <v>401.45</v>
      </c>
      <c r="F285" s="5">
        <v>0.4</v>
      </c>
      <c r="G285" s="5">
        <v>113</v>
      </c>
      <c r="H285" s="6">
        <v>5.4201680672268902</v>
      </c>
      <c r="I285" s="6">
        <v>0.6152754116978989</v>
      </c>
      <c r="J285" s="6">
        <v>60.217500000000001</v>
      </c>
      <c r="K285" s="1" t="s">
        <v>16</v>
      </c>
      <c r="L285" s="1" t="s">
        <v>16</v>
      </c>
      <c r="M285" s="1" t="s">
        <v>16</v>
      </c>
      <c r="N285" s="1">
        <v>3</v>
      </c>
      <c r="O285" s="1">
        <v>1</v>
      </c>
      <c r="P285" s="5">
        <v>51</v>
      </c>
    </row>
    <row r="286" spans="1:16">
      <c r="A286" s="1">
        <v>29</v>
      </c>
      <c r="B286" s="1">
        <v>5</v>
      </c>
      <c r="C286" s="1">
        <v>22730</v>
      </c>
      <c r="D286" s="6">
        <v>0.15</v>
      </c>
      <c r="E286" s="6">
        <v>421.32</v>
      </c>
      <c r="F286" s="5">
        <v>0.5</v>
      </c>
      <c r="G286" s="5">
        <v>127</v>
      </c>
      <c r="H286" s="6">
        <v>3.97510980966325</v>
      </c>
      <c r="I286" s="6">
        <v>0.60567531896172455</v>
      </c>
      <c r="J286" s="6">
        <v>63.197999999999993</v>
      </c>
      <c r="K286" s="1" t="s">
        <v>16</v>
      </c>
      <c r="L286" s="1" t="s">
        <v>16</v>
      </c>
      <c r="M286" s="1" t="s">
        <v>16</v>
      </c>
      <c r="N286" s="1">
        <v>3</v>
      </c>
      <c r="O286" s="1">
        <v>1</v>
      </c>
      <c r="P286" s="5">
        <v>55</v>
      </c>
    </row>
    <row r="287" spans="1:16">
      <c r="A287" s="1">
        <v>29</v>
      </c>
      <c r="B287" s="1">
        <v>6</v>
      </c>
      <c r="C287" s="1">
        <v>22162</v>
      </c>
      <c r="D287" s="6">
        <v>0.16</v>
      </c>
      <c r="E287" s="6">
        <v>418.07</v>
      </c>
      <c r="F287" s="5">
        <v>0.8</v>
      </c>
      <c r="G287" s="5">
        <v>218</v>
      </c>
      <c r="H287" s="6">
        <v>3.3208395802098947</v>
      </c>
      <c r="I287" s="6">
        <v>0.60653370634419279</v>
      </c>
      <c r="J287" s="6">
        <v>66.891199999999998</v>
      </c>
      <c r="K287" s="1" t="s">
        <v>16</v>
      </c>
      <c r="L287" s="1" t="s">
        <v>16</v>
      </c>
      <c r="M287" s="1" t="s">
        <v>16</v>
      </c>
      <c r="N287" s="1">
        <v>3</v>
      </c>
      <c r="O287" s="1">
        <v>1</v>
      </c>
      <c r="P287" s="5">
        <v>32</v>
      </c>
    </row>
    <row r="288" spans="1:16">
      <c r="A288" s="1">
        <v>29</v>
      </c>
      <c r="B288" s="1">
        <v>7</v>
      </c>
      <c r="C288" s="1">
        <v>23719</v>
      </c>
      <c r="D288" s="6">
        <v>0.16</v>
      </c>
      <c r="E288" s="6">
        <v>445.12</v>
      </c>
      <c r="F288" s="5">
        <v>0.9</v>
      </c>
      <c r="G288" s="5">
        <v>-19</v>
      </c>
      <c r="H288" s="6">
        <v>2.992</v>
      </c>
      <c r="I288" s="6">
        <v>0.62764028837640706</v>
      </c>
      <c r="J288" s="6">
        <v>71.219200000000001</v>
      </c>
      <c r="K288" s="1" t="s">
        <v>16</v>
      </c>
      <c r="L288" s="1" t="s">
        <v>16</v>
      </c>
      <c r="M288" s="1" t="s">
        <v>16</v>
      </c>
      <c r="N288" s="1">
        <v>3</v>
      </c>
      <c r="O288" s="1">
        <v>1</v>
      </c>
      <c r="P288" s="5">
        <v>100</v>
      </c>
    </row>
    <row r="289" spans="1:16">
      <c r="A289" s="1">
        <v>29</v>
      </c>
      <c r="B289" s="1">
        <v>8</v>
      </c>
      <c r="C289" s="1">
        <v>24375</v>
      </c>
      <c r="D289" s="6">
        <v>0.16</v>
      </c>
      <c r="E289" s="6">
        <v>458.22</v>
      </c>
      <c r="F289" s="5">
        <v>0.8</v>
      </c>
      <c r="G289" s="5">
        <v>494</v>
      </c>
      <c r="H289" s="6">
        <v>2.7977839335180055</v>
      </c>
      <c r="I289" s="6">
        <v>0.60270769230769228</v>
      </c>
      <c r="J289" s="6">
        <v>73.315200000000004</v>
      </c>
      <c r="K289" s="1" t="s">
        <v>16</v>
      </c>
      <c r="L289" s="1" t="s">
        <v>16</v>
      </c>
      <c r="M289" s="1" t="s">
        <v>16</v>
      </c>
      <c r="N289" s="1">
        <v>3</v>
      </c>
      <c r="O289" s="1">
        <v>1</v>
      </c>
      <c r="P289" s="5">
        <v>15</v>
      </c>
    </row>
    <row r="290" spans="1:16">
      <c r="A290" s="1">
        <v>29</v>
      </c>
      <c r="B290" s="1">
        <v>9</v>
      </c>
      <c r="C290" s="1">
        <v>25700</v>
      </c>
      <c r="D290" s="6">
        <v>0.16</v>
      </c>
      <c r="E290" s="6">
        <v>462.08</v>
      </c>
      <c r="F290" s="5">
        <v>0.8</v>
      </c>
      <c r="G290" s="5">
        <v>676</v>
      </c>
      <c r="H290" s="6">
        <v>2.1216931216931219</v>
      </c>
      <c r="I290" s="6">
        <v>0.56392996108949411</v>
      </c>
      <c r="J290" s="6">
        <v>73.9328</v>
      </c>
      <c r="K290" s="1" t="s">
        <v>16</v>
      </c>
      <c r="L290" s="1" t="s">
        <v>16</v>
      </c>
      <c r="M290" s="1" t="s">
        <v>16</v>
      </c>
      <c r="N290" s="1">
        <v>3</v>
      </c>
      <c r="O290" s="1">
        <v>1</v>
      </c>
      <c r="P290" s="5">
        <v>11</v>
      </c>
    </row>
    <row r="291" spans="1:16">
      <c r="A291" s="1">
        <v>29</v>
      </c>
      <c r="B291" s="1">
        <v>10</v>
      </c>
      <c r="C291" s="1">
        <v>26354</v>
      </c>
      <c r="D291" s="6">
        <v>0.16</v>
      </c>
      <c r="E291" s="6">
        <v>477.33</v>
      </c>
      <c r="F291" s="5">
        <v>0.7</v>
      </c>
      <c r="G291" s="5">
        <v>596</v>
      </c>
      <c r="H291" s="6">
        <v>2.1206743566992015</v>
      </c>
      <c r="I291" s="6">
        <v>0.52948319040752823</v>
      </c>
      <c r="J291" s="6">
        <v>76.372799999999998</v>
      </c>
      <c r="K291" s="1" t="s">
        <v>16</v>
      </c>
      <c r="L291" s="1" t="s">
        <v>16</v>
      </c>
      <c r="M291" s="1" t="s">
        <v>16</v>
      </c>
      <c r="N291" s="1">
        <v>3</v>
      </c>
      <c r="O291" s="1">
        <v>1</v>
      </c>
      <c r="P291" s="5">
        <v>13</v>
      </c>
    </row>
    <row r="292" spans="1:16">
      <c r="A292" s="1">
        <v>30</v>
      </c>
      <c r="B292" s="1">
        <v>1</v>
      </c>
      <c r="C292" s="1">
        <v>5016</v>
      </c>
      <c r="D292" s="6">
        <v>0.06</v>
      </c>
      <c r="E292" s="6">
        <v>544.97</v>
      </c>
      <c r="F292" s="5">
        <v>0.3</v>
      </c>
      <c r="G292" s="5">
        <v>751.7</v>
      </c>
      <c r="H292" s="6">
        <v>8.3088235294117645</v>
      </c>
      <c r="I292" s="6">
        <v>0.48763955342902709</v>
      </c>
      <c r="J292" s="6">
        <v>32.6982</v>
      </c>
      <c r="K292" s="1" t="s">
        <v>16</v>
      </c>
      <c r="L292" s="1" t="s">
        <v>17</v>
      </c>
      <c r="M292" s="1" t="s">
        <v>16</v>
      </c>
      <c r="N292" s="1">
        <v>3</v>
      </c>
      <c r="O292" s="1">
        <v>3</v>
      </c>
      <c r="P292" s="5">
        <v>4</v>
      </c>
    </row>
    <row r="293" spans="1:16">
      <c r="A293" s="1">
        <v>30</v>
      </c>
      <c r="B293" s="1">
        <v>2</v>
      </c>
      <c r="C293" s="1">
        <v>6084</v>
      </c>
      <c r="D293" s="6">
        <v>7.0000000000000007E-2</v>
      </c>
      <c r="E293" s="6">
        <v>542.95000000000005</v>
      </c>
      <c r="F293" s="5">
        <v>0.2</v>
      </c>
      <c r="G293" s="5">
        <v>964</v>
      </c>
      <c r="H293" s="6">
        <v>12.256317689530686</v>
      </c>
      <c r="I293" s="6">
        <v>0.55719921104536485</v>
      </c>
      <c r="J293" s="6">
        <v>38.00650000000001</v>
      </c>
      <c r="K293" s="1" t="s">
        <v>16</v>
      </c>
      <c r="L293" s="1" t="s">
        <v>17</v>
      </c>
      <c r="M293" s="1" t="s">
        <v>16</v>
      </c>
      <c r="N293" s="1">
        <v>3</v>
      </c>
      <c r="O293" s="1">
        <v>3</v>
      </c>
      <c r="P293" s="5">
        <v>4</v>
      </c>
    </row>
    <row r="294" spans="1:16">
      <c r="A294" s="1">
        <v>30</v>
      </c>
      <c r="B294" s="1">
        <v>3</v>
      </c>
      <c r="C294" s="1">
        <v>6706</v>
      </c>
      <c r="D294" s="6">
        <v>0.08</v>
      </c>
      <c r="E294" s="6">
        <v>546.04999999999995</v>
      </c>
      <c r="F294" s="5">
        <v>0.2</v>
      </c>
      <c r="G294" s="5">
        <v>1190</v>
      </c>
      <c r="H294" s="6">
        <v>9.0638766519823779</v>
      </c>
      <c r="I294" s="6">
        <v>0.43289591410677003</v>
      </c>
      <c r="J294" s="6">
        <v>43.683999999999997</v>
      </c>
      <c r="K294" s="1" t="s">
        <v>16</v>
      </c>
      <c r="L294" s="1" t="s">
        <v>17</v>
      </c>
      <c r="M294" s="1" t="s">
        <v>16</v>
      </c>
      <c r="N294" s="1">
        <v>3</v>
      </c>
      <c r="O294" s="1">
        <v>3</v>
      </c>
      <c r="P294" s="5">
        <v>3</v>
      </c>
    </row>
    <row r="295" spans="1:16">
      <c r="A295" s="1">
        <v>30</v>
      </c>
      <c r="B295" s="1">
        <v>4</v>
      </c>
      <c r="C295" s="1">
        <v>8070</v>
      </c>
      <c r="D295" s="6">
        <v>0.08</v>
      </c>
      <c r="E295" s="6">
        <v>535.70000000000005</v>
      </c>
      <c r="F295" s="5">
        <v>0.2</v>
      </c>
      <c r="G295" s="5">
        <v>1301</v>
      </c>
      <c r="H295" s="6">
        <v>8.6345776031434198</v>
      </c>
      <c r="I295" s="6">
        <v>0.48265179677819081</v>
      </c>
      <c r="J295" s="6">
        <v>42.856000000000002</v>
      </c>
      <c r="K295" s="1" t="s">
        <v>16</v>
      </c>
      <c r="L295" s="1" t="s">
        <v>17</v>
      </c>
      <c r="M295" s="1" t="s">
        <v>16</v>
      </c>
      <c r="N295" s="1">
        <v>3</v>
      </c>
      <c r="O295" s="1">
        <v>3</v>
      </c>
      <c r="P295" s="5">
        <v>3</v>
      </c>
    </row>
    <row r="296" spans="1:16">
      <c r="A296" s="1">
        <v>30</v>
      </c>
      <c r="B296" s="1">
        <v>5</v>
      </c>
      <c r="C296" s="1">
        <v>17493</v>
      </c>
      <c r="D296" s="6">
        <v>0.08</v>
      </c>
      <c r="E296" s="6">
        <v>589.39</v>
      </c>
      <c r="F296" s="5">
        <v>0.1</v>
      </c>
      <c r="G296" s="5">
        <v>1523</v>
      </c>
      <c r="H296" s="6">
        <v>4.3006700167504182</v>
      </c>
      <c r="I296" s="6">
        <v>0.43051506316812438</v>
      </c>
      <c r="J296" s="6">
        <v>47.151200000000003</v>
      </c>
      <c r="K296" s="1" t="s">
        <v>16</v>
      </c>
      <c r="L296" s="1" t="s">
        <v>17</v>
      </c>
      <c r="M296" s="1" t="s">
        <v>16</v>
      </c>
      <c r="N296" s="1">
        <v>3</v>
      </c>
      <c r="O296" s="1">
        <v>3</v>
      </c>
      <c r="P296" s="5">
        <v>3</v>
      </c>
    </row>
    <row r="297" spans="1:16">
      <c r="A297" s="1">
        <v>30</v>
      </c>
      <c r="B297" s="1">
        <v>6</v>
      </c>
      <c r="C297" s="1">
        <v>14143</v>
      </c>
      <c r="D297" s="6">
        <v>0.08</v>
      </c>
      <c r="E297" s="6">
        <v>575.70000000000005</v>
      </c>
      <c r="F297" s="5">
        <v>0.2</v>
      </c>
      <c r="G297" s="5">
        <v>951</v>
      </c>
      <c r="H297" s="6">
        <v>4.8555776892430282</v>
      </c>
      <c r="I297" s="6">
        <v>0.41893516227108818</v>
      </c>
      <c r="J297" s="6">
        <v>46.056000000000004</v>
      </c>
      <c r="K297" s="1" t="s">
        <v>16</v>
      </c>
      <c r="L297" s="1" t="s">
        <v>17</v>
      </c>
      <c r="M297" s="1" t="s">
        <v>16</v>
      </c>
      <c r="N297" s="1">
        <v>3</v>
      </c>
      <c r="O297" s="1">
        <v>3</v>
      </c>
      <c r="P297" s="5">
        <v>5</v>
      </c>
    </row>
    <row r="298" spans="1:16">
      <c r="A298" s="1">
        <v>30</v>
      </c>
      <c r="B298" s="1">
        <v>7</v>
      </c>
      <c r="C298" s="1">
        <v>12226</v>
      </c>
      <c r="D298" s="6">
        <v>0.08</v>
      </c>
      <c r="E298" s="6">
        <v>577.17999999999995</v>
      </c>
      <c r="F298" s="5">
        <v>0.3</v>
      </c>
      <c r="G298" s="5">
        <v>-1102</v>
      </c>
      <c r="H298" s="6">
        <v>3.5812499999999998</v>
      </c>
      <c r="I298" s="6">
        <v>0.46253885162767872</v>
      </c>
      <c r="J298" s="6">
        <v>46.174399999999999</v>
      </c>
      <c r="K298" s="1" t="s">
        <v>16</v>
      </c>
      <c r="L298" s="1" t="s">
        <v>17</v>
      </c>
      <c r="M298" s="1" t="s">
        <v>16</v>
      </c>
      <c r="N298" s="1">
        <v>3</v>
      </c>
      <c r="O298" s="1">
        <v>3</v>
      </c>
      <c r="P298" s="5">
        <v>100</v>
      </c>
    </row>
    <row r="299" spans="1:16">
      <c r="A299" s="1">
        <v>30</v>
      </c>
      <c r="B299" s="1">
        <v>8</v>
      </c>
      <c r="C299" s="1">
        <v>11054</v>
      </c>
      <c r="D299" s="6">
        <v>0.08</v>
      </c>
      <c r="E299" s="6">
        <v>576.27</v>
      </c>
      <c r="F299" s="5">
        <v>0.6</v>
      </c>
      <c r="G299" s="5">
        <v>-267</v>
      </c>
      <c r="H299" s="6">
        <v>3.0515191545574636</v>
      </c>
      <c r="I299" s="6">
        <v>0.47693142753754297</v>
      </c>
      <c r="J299" s="6">
        <v>46.101599999999998</v>
      </c>
      <c r="K299" s="1" t="s">
        <v>16</v>
      </c>
      <c r="L299" s="1" t="s">
        <v>17</v>
      </c>
      <c r="M299" s="1" t="s">
        <v>16</v>
      </c>
      <c r="N299" s="1">
        <v>3</v>
      </c>
      <c r="O299" s="1">
        <v>3</v>
      </c>
      <c r="P299" s="5">
        <v>100</v>
      </c>
    </row>
    <row r="300" spans="1:16">
      <c r="A300" s="1">
        <v>30</v>
      </c>
      <c r="B300" s="1">
        <v>9</v>
      </c>
      <c r="C300" s="1">
        <v>10679</v>
      </c>
      <c r="D300" s="6">
        <v>0.08</v>
      </c>
      <c r="E300" s="6">
        <v>582.59</v>
      </c>
      <c r="F300" s="5">
        <v>0.3</v>
      </c>
      <c r="G300" s="5">
        <v>77</v>
      </c>
      <c r="H300" s="6">
        <v>2.5740740740740744</v>
      </c>
      <c r="I300" s="6">
        <v>0.44507912725910664</v>
      </c>
      <c r="J300" s="6">
        <v>46.607200000000006</v>
      </c>
      <c r="K300" s="1" t="s">
        <v>16</v>
      </c>
      <c r="L300" s="1" t="s">
        <v>17</v>
      </c>
      <c r="M300" s="1" t="s">
        <v>16</v>
      </c>
      <c r="N300" s="1">
        <v>3</v>
      </c>
      <c r="O300" s="1">
        <v>3</v>
      </c>
      <c r="P300" s="5">
        <v>61</v>
      </c>
    </row>
    <row r="301" spans="1:16">
      <c r="A301" s="1">
        <v>30</v>
      </c>
      <c r="B301" s="1">
        <v>10</v>
      </c>
      <c r="C301" s="1">
        <v>11082</v>
      </c>
      <c r="D301" s="6">
        <v>0.08</v>
      </c>
      <c r="E301" s="6">
        <v>586</v>
      </c>
      <c r="F301" s="5">
        <v>0.3</v>
      </c>
      <c r="G301" s="5">
        <v>175</v>
      </c>
      <c r="H301" s="6">
        <v>3.2787878787878784</v>
      </c>
      <c r="I301" s="6">
        <v>0.49395415989893521</v>
      </c>
      <c r="J301" s="6">
        <v>46.88</v>
      </c>
      <c r="K301" s="1" t="s">
        <v>16</v>
      </c>
      <c r="L301" s="1" t="s">
        <v>17</v>
      </c>
      <c r="M301" s="1" t="s">
        <v>16</v>
      </c>
      <c r="N301" s="1">
        <v>3</v>
      </c>
      <c r="O301" s="1">
        <v>3</v>
      </c>
      <c r="P301" s="5">
        <v>28</v>
      </c>
    </row>
    <row r="302" spans="1:16">
      <c r="A302" s="1">
        <v>31</v>
      </c>
      <c r="B302" s="1">
        <v>1</v>
      </c>
      <c r="C302" s="1">
        <v>10801</v>
      </c>
      <c r="D302" s="6">
        <v>0.42</v>
      </c>
      <c r="E302" s="6">
        <v>452.55</v>
      </c>
      <c r="F302" s="5">
        <v>2.6</v>
      </c>
      <c r="G302" s="5">
        <v>495.6</v>
      </c>
      <c r="H302" s="6">
        <v>3.2486388384754989</v>
      </c>
      <c r="I302" s="6">
        <v>0.68752893250624947</v>
      </c>
      <c r="J302" s="6">
        <v>190.071</v>
      </c>
      <c r="K302" s="1" t="s">
        <v>16</v>
      </c>
      <c r="L302" s="1" t="s">
        <v>16</v>
      </c>
      <c r="M302" s="1" t="s">
        <v>16</v>
      </c>
      <c r="N302" s="1">
        <v>1</v>
      </c>
      <c r="O302" s="1">
        <v>1</v>
      </c>
      <c r="P302" s="5">
        <v>40</v>
      </c>
    </row>
    <row r="303" spans="1:16">
      <c r="A303" s="1">
        <v>31</v>
      </c>
      <c r="B303" s="1">
        <v>2</v>
      </c>
      <c r="C303" s="1">
        <v>11197</v>
      </c>
      <c r="D303" s="6">
        <v>0.46</v>
      </c>
      <c r="E303" s="6">
        <v>454.28</v>
      </c>
      <c r="F303" s="5">
        <v>2.2999999999999998</v>
      </c>
      <c r="G303" s="5">
        <v>545.20000000000005</v>
      </c>
      <c r="H303" s="6">
        <v>4.6478873239436629</v>
      </c>
      <c r="I303" s="6">
        <v>0.66598195945342498</v>
      </c>
      <c r="J303" s="6">
        <v>208.96879999999999</v>
      </c>
      <c r="K303" s="1" t="s">
        <v>16</v>
      </c>
      <c r="L303" s="1" t="s">
        <v>16</v>
      </c>
      <c r="M303" s="1" t="s">
        <v>16</v>
      </c>
      <c r="N303" s="1">
        <v>1</v>
      </c>
      <c r="O303" s="1">
        <v>1</v>
      </c>
      <c r="P303" s="5">
        <v>40</v>
      </c>
    </row>
    <row r="304" spans="1:16">
      <c r="A304" s="1">
        <v>31</v>
      </c>
      <c r="B304" s="1">
        <v>3</v>
      </c>
      <c r="C304" s="1">
        <v>11277</v>
      </c>
      <c r="D304" s="6">
        <v>0.53</v>
      </c>
      <c r="E304" s="6">
        <v>449.92</v>
      </c>
      <c r="F304" s="5">
        <v>2.1</v>
      </c>
      <c r="G304" s="5">
        <v>615</v>
      </c>
      <c r="H304" s="6">
        <v>5.7650273224043715</v>
      </c>
      <c r="I304" s="6">
        <v>0.65141438325795864</v>
      </c>
      <c r="J304" s="6">
        <v>238.45760000000001</v>
      </c>
      <c r="K304" s="1" t="s">
        <v>16</v>
      </c>
      <c r="L304" s="1" t="s">
        <v>16</v>
      </c>
      <c r="M304" s="1" t="s">
        <v>16</v>
      </c>
      <c r="N304" s="1">
        <v>1</v>
      </c>
      <c r="O304" s="1">
        <v>1</v>
      </c>
      <c r="P304" s="5">
        <v>37</v>
      </c>
    </row>
    <row r="305" spans="1:16">
      <c r="A305" s="1">
        <v>31</v>
      </c>
      <c r="B305" s="1">
        <v>4</v>
      </c>
      <c r="C305" s="1">
        <v>11703</v>
      </c>
      <c r="D305" s="6">
        <v>0.61</v>
      </c>
      <c r="E305" s="6">
        <v>458.93</v>
      </c>
      <c r="F305" s="5">
        <v>1.9</v>
      </c>
      <c r="G305" s="5">
        <v>628</v>
      </c>
      <c r="H305" s="6">
        <v>4.6369636963696372</v>
      </c>
      <c r="I305" s="6">
        <v>0.69195932666837567</v>
      </c>
      <c r="J305" s="6">
        <v>279.94729999999998</v>
      </c>
      <c r="K305" s="1" t="s">
        <v>16</v>
      </c>
      <c r="L305" s="1" t="s">
        <v>16</v>
      </c>
      <c r="M305" s="1" t="s">
        <v>16</v>
      </c>
      <c r="N305" s="1">
        <v>1</v>
      </c>
      <c r="O305" s="1">
        <v>1</v>
      </c>
      <c r="P305" s="5">
        <v>42</v>
      </c>
    </row>
    <row r="306" spans="1:16">
      <c r="A306" s="1">
        <v>31</v>
      </c>
      <c r="B306" s="1">
        <v>5</v>
      </c>
      <c r="C306" s="1">
        <v>12146</v>
      </c>
      <c r="D306" s="6">
        <v>0.69</v>
      </c>
      <c r="E306" s="6">
        <v>470.99</v>
      </c>
      <c r="F306" s="5">
        <v>2.4</v>
      </c>
      <c r="G306" s="5">
        <v>696.3</v>
      </c>
      <c r="H306" s="6">
        <v>4.4498381877022659</v>
      </c>
      <c r="I306" s="6">
        <v>0.69603161534661617</v>
      </c>
      <c r="J306" s="6">
        <v>324.98309999999998</v>
      </c>
      <c r="K306" s="1" t="s">
        <v>16</v>
      </c>
      <c r="L306" s="1" t="s">
        <v>16</v>
      </c>
      <c r="M306" s="1" t="s">
        <v>16</v>
      </c>
      <c r="N306" s="1">
        <v>1</v>
      </c>
      <c r="O306" s="1">
        <v>1</v>
      </c>
      <c r="P306" s="5">
        <v>45</v>
      </c>
    </row>
    <row r="307" spans="1:16">
      <c r="A307" s="1">
        <v>31</v>
      </c>
      <c r="B307" s="1">
        <v>6</v>
      </c>
      <c r="C307" s="1">
        <v>12296</v>
      </c>
      <c r="D307" s="6">
        <v>0.79</v>
      </c>
      <c r="E307" s="6">
        <v>476.97</v>
      </c>
      <c r="F307" s="5">
        <v>3.5</v>
      </c>
      <c r="G307" s="5">
        <v>800.7</v>
      </c>
      <c r="H307" s="6">
        <v>3.3252818035426728</v>
      </c>
      <c r="I307" s="6">
        <v>0.6978692257644763</v>
      </c>
      <c r="J307" s="6">
        <v>376.80630000000002</v>
      </c>
      <c r="K307" s="1" t="s">
        <v>16</v>
      </c>
      <c r="L307" s="1" t="s">
        <v>16</v>
      </c>
      <c r="M307" s="1" t="s">
        <v>16</v>
      </c>
      <c r="N307" s="1">
        <v>1</v>
      </c>
      <c r="O307" s="1">
        <v>1</v>
      </c>
      <c r="P307" s="5">
        <v>47</v>
      </c>
    </row>
    <row r="308" spans="1:16">
      <c r="A308" s="1">
        <v>31</v>
      </c>
      <c r="B308" s="1">
        <v>7</v>
      </c>
      <c r="C308" s="1">
        <v>16481</v>
      </c>
      <c r="D308" s="6">
        <v>0.88</v>
      </c>
      <c r="E308" s="6">
        <v>524.28</v>
      </c>
      <c r="F308" s="5">
        <v>4.0999999999999996</v>
      </c>
      <c r="G308" s="5">
        <v>682.5</v>
      </c>
      <c r="H308" s="6">
        <v>2.861842105263158</v>
      </c>
      <c r="I308" s="6">
        <v>0.70208118439415079</v>
      </c>
      <c r="J308" s="6">
        <v>461.3664</v>
      </c>
      <c r="K308" s="1" t="s">
        <v>16</v>
      </c>
      <c r="L308" s="1" t="s">
        <v>16</v>
      </c>
      <c r="M308" s="1" t="s">
        <v>16</v>
      </c>
      <c r="N308" s="1">
        <v>1</v>
      </c>
      <c r="O308" s="1">
        <v>1</v>
      </c>
      <c r="P308" s="5">
        <v>66</v>
      </c>
    </row>
    <row r="309" spans="1:16">
      <c r="A309" s="1">
        <v>31</v>
      </c>
      <c r="B309" s="1">
        <v>8</v>
      </c>
      <c r="C309" s="1">
        <v>15496</v>
      </c>
      <c r="D309" s="6">
        <v>0.93</v>
      </c>
      <c r="E309" s="6">
        <v>527.14</v>
      </c>
      <c r="F309" s="5">
        <v>4.0999999999999996</v>
      </c>
      <c r="G309" s="5">
        <v>783</v>
      </c>
      <c r="H309" s="6">
        <v>2.9742962056303548</v>
      </c>
      <c r="I309" s="6">
        <v>0.66029943211151265</v>
      </c>
      <c r="J309" s="6">
        <v>490.24020000000002</v>
      </c>
      <c r="K309" s="1" t="s">
        <v>16</v>
      </c>
      <c r="L309" s="1" t="s">
        <v>16</v>
      </c>
      <c r="M309" s="1" t="s">
        <v>16</v>
      </c>
      <c r="N309" s="1">
        <v>1</v>
      </c>
      <c r="O309" s="1">
        <v>1</v>
      </c>
      <c r="P309" s="5">
        <v>62</v>
      </c>
    </row>
    <row r="310" spans="1:16">
      <c r="A310" s="1">
        <v>31</v>
      </c>
      <c r="B310" s="1">
        <v>9</v>
      </c>
      <c r="C310" s="1">
        <v>15071</v>
      </c>
      <c r="D310" s="6">
        <v>0.98</v>
      </c>
      <c r="E310" s="6">
        <v>529.34</v>
      </c>
      <c r="F310" s="5">
        <v>4.0999999999999996</v>
      </c>
      <c r="G310" s="5">
        <v>840.1</v>
      </c>
      <c r="H310" s="6">
        <v>2.531500572737686</v>
      </c>
      <c r="I310" s="6">
        <v>0.62192289828146774</v>
      </c>
      <c r="J310" s="6">
        <v>518.75319999999999</v>
      </c>
      <c r="K310" s="1" t="s">
        <v>16</v>
      </c>
      <c r="L310" s="1" t="s">
        <v>16</v>
      </c>
      <c r="M310" s="1" t="s">
        <v>16</v>
      </c>
      <c r="N310" s="1">
        <v>1</v>
      </c>
      <c r="O310" s="1">
        <v>1</v>
      </c>
      <c r="P310" s="5">
        <v>61</v>
      </c>
    </row>
    <row r="311" spans="1:16">
      <c r="A311" s="1">
        <v>31</v>
      </c>
      <c r="B311" s="1">
        <v>10</v>
      </c>
      <c r="C311" s="1">
        <v>14230</v>
      </c>
      <c r="D311" s="6">
        <v>1.03</v>
      </c>
      <c r="E311" s="6">
        <v>520.13</v>
      </c>
      <c r="F311" s="5">
        <v>4.0999999999999996</v>
      </c>
      <c r="G311" s="5">
        <v>796</v>
      </c>
      <c r="H311" s="6">
        <v>2.9623655913978491</v>
      </c>
      <c r="I311" s="6">
        <v>0.58208011243851021</v>
      </c>
      <c r="J311" s="6">
        <v>535.73390000000006</v>
      </c>
      <c r="K311" s="1" t="s">
        <v>16</v>
      </c>
      <c r="L311" s="1" t="s">
        <v>16</v>
      </c>
      <c r="M311" s="1" t="s">
        <v>16</v>
      </c>
      <c r="N311" s="1">
        <v>1</v>
      </c>
      <c r="O311" s="1">
        <v>1</v>
      </c>
      <c r="P311" s="5">
        <v>67</v>
      </c>
    </row>
    <row r="312" spans="1:16">
      <c r="A312" s="1">
        <v>32</v>
      </c>
      <c r="B312" s="1">
        <v>1</v>
      </c>
      <c r="C312" s="1">
        <v>11978</v>
      </c>
      <c r="D312" s="6">
        <v>0.6</v>
      </c>
      <c r="E312" s="6">
        <v>523.28</v>
      </c>
      <c r="F312" s="5">
        <v>3.5</v>
      </c>
      <c r="G312" s="5">
        <v>580</v>
      </c>
      <c r="H312" s="6">
        <v>2.7677100494233939</v>
      </c>
      <c r="I312" s="6">
        <v>0.49357154783770246</v>
      </c>
      <c r="J312" s="6">
        <v>313.96799999999996</v>
      </c>
      <c r="K312" s="1" t="s">
        <v>16</v>
      </c>
      <c r="L312" s="1" t="s">
        <v>17</v>
      </c>
      <c r="M312" s="1" t="s">
        <v>16</v>
      </c>
      <c r="N312" s="1">
        <v>2</v>
      </c>
      <c r="O312" s="1">
        <v>1</v>
      </c>
      <c r="P312" s="5">
        <v>54</v>
      </c>
    </row>
    <row r="313" spans="1:16">
      <c r="A313" s="1">
        <v>32</v>
      </c>
      <c r="B313" s="1">
        <v>2</v>
      </c>
      <c r="C313" s="1">
        <v>13548</v>
      </c>
      <c r="D313" s="6">
        <v>0.63</v>
      </c>
      <c r="E313" s="6">
        <v>526.6</v>
      </c>
      <c r="F313" s="5">
        <v>3.1</v>
      </c>
      <c r="G313" s="5">
        <v>891</v>
      </c>
      <c r="H313" s="6">
        <v>2.3913043478260869</v>
      </c>
      <c r="I313" s="6">
        <v>0.42013581340419248</v>
      </c>
      <c r="J313" s="6">
        <v>331.75800000000004</v>
      </c>
      <c r="K313" s="1" t="s">
        <v>16</v>
      </c>
      <c r="L313" s="1" t="s">
        <v>17</v>
      </c>
      <c r="M313" s="1" t="s">
        <v>16</v>
      </c>
      <c r="N313" s="1">
        <v>2</v>
      </c>
      <c r="O313" s="1">
        <v>1</v>
      </c>
      <c r="P313" s="5">
        <v>37</v>
      </c>
    </row>
    <row r="314" spans="1:16">
      <c r="A314" s="1">
        <v>32</v>
      </c>
      <c r="B314" s="1">
        <v>3</v>
      </c>
      <c r="C314" s="1">
        <v>13860</v>
      </c>
      <c r="D314" s="6">
        <v>0.67</v>
      </c>
      <c r="E314" s="6">
        <v>526.36</v>
      </c>
      <c r="F314" s="5">
        <v>3</v>
      </c>
      <c r="G314" s="5">
        <v>911</v>
      </c>
      <c r="H314" s="6">
        <v>2.4480874316939887</v>
      </c>
      <c r="I314" s="6">
        <v>0.37662337662337664</v>
      </c>
      <c r="J314" s="6">
        <v>352.66120000000001</v>
      </c>
      <c r="K314" s="1" t="s">
        <v>16</v>
      </c>
      <c r="L314" s="1" t="s">
        <v>17</v>
      </c>
      <c r="M314" s="1" t="s">
        <v>16</v>
      </c>
      <c r="N314" s="1">
        <v>2</v>
      </c>
      <c r="O314" s="1">
        <v>1</v>
      </c>
      <c r="P314" s="5">
        <v>39</v>
      </c>
    </row>
    <row r="315" spans="1:16">
      <c r="A315" s="1">
        <v>32</v>
      </c>
      <c r="B315" s="1">
        <v>4</v>
      </c>
      <c r="C315" s="1">
        <v>14216</v>
      </c>
      <c r="D315" s="6">
        <v>0.68</v>
      </c>
      <c r="E315" s="6">
        <v>503.99</v>
      </c>
      <c r="F315" s="5">
        <v>2.9</v>
      </c>
      <c r="G315" s="5">
        <v>389</v>
      </c>
      <c r="H315" s="6">
        <v>2.7897252090800482</v>
      </c>
      <c r="I315" s="6">
        <v>0.48452447945976362</v>
      </c>
      <c r="J315" s="6">
        <v>342.71320000000003</v>
      </c>
      <c r="K315" s="1" t="s">
        <v>16</v>
      </c>
      <c r="L315" s="1" t="s">
        <v>17</v>
      </c>
      <c r="M315" s="1" t="s">
        <v>16</v>
      </c>
      <c r="N315" s="1">
        <v>2</v>
      </c>
      <c r="O315" s="1">
        <v>1</v>
      </c>
      <c r="P315" s="5">
        <v>91</v>
      </c>
    </row>
    <row r="316" spans="1:16">
      <c r="A316" s="1">
        <v>32</v>
      </c>
      <c r="B316" s="1">
        <v>5</v>
      </c>
      <c r="C316" s="1">
        <v>15201</v>
      </c>
      <c r="D316" s="6">
        <v>0.68</v>
      </c>
      <c r="E316" s="6">
        <v>507.23</v>
      </c>
      <c r="F316" s="5">
        <v>2.8</v>
      </c>
      <c r="G316" s="5">
        <v>548</v>
      </c>
      <c r="H316" s="6">
        <v>2.6421404682274248</v>
      </c>
      <c r="I316" s="6">
        <v>0.48950726925860139</v>
      </c>
      <c r="J316" s="6">
        <v>344.91640000000001</v>
      </c>
      <c r="K316" s="1" t="s">
        <v>16</v>
      </c>
      <c r="L316" s="1" t="s">
        <v>17</v>
      </c>
      <c r="M316" s="1" t="s">
        <v>16</v>
      </c>
      <c r="N316" s="1">
        <v>2</v>
      </c>
      <c r="O316" s="1">
        <v>1</v>
      </c>
      <c r="P316" s="5">
        <v>63</v>
      </c>
    </row>
    <row r="317" spans="1:16">
      <c r="A317" s="1">
        <v>32</v>
      </c>
      <c r="B317" s="1">
        <v>6</v>
      </c>
      <c r="C317" s="1">
        <v>20509</v>
      </c>
      <c r="D317" s="6">
        <v>0.68</v>
      </c>
      <c r="E317" s="6">
        <v>508.24</v>
      </c>
      <c r="F317" s="5">
        <v>2.6</v>
      </c>
      <c r="G317" s="5">
        <v>1916</v>
      </c>
      <c r="H317" s="6">
        <v>2.2101751459549623</v>
      </c>
      <c r="I317" s="6">
        <v>0.52484275196255303</v>
      </c>
      <c r="J317" s="6">
        <v>345.60320000000002</v>
      </c>
      <c r="K317" s="1" t="s">
        <v>16</v>
      </c>
      <c r="L317" s="1" t="s">
        <v>17</v>
      </c>
      <c r="M317" s="1" t="s">
        <v>16</v>
      </c>
      <c r="N317" s="1">
        <v>2</v>
      </c>
      <c r="O317" s="1">
        <v>1</v>
      </c>
      <c r="P317" s="5">
        <v>18</v>
      </c>
    </row>
    <row r="318" spans="1:16">
      <c r="A318" s="1">
        <v>32</v>
      </c>
      <c r="B318" s="1">
        <v>7</v>
      </c>
      <c r="C318" s="1">
        <v>35217</v>
      </c>
      <c r="D318" s="6">
        <v>0.7</v>
      </c>
      <c r="E318" s="6">
        <v>764.32</v>
      </c>
      <c r="F318" s="5">
        <v>2.5</v>
      </c>
      <c r="G318" s="5">
        <v>1709</v>
      </c>
      <c r="H318" s="6">
        <v>1.5724946695095947</v>
      </c>
      <c r="I318" s="6">
        <v>0.39290683476729987</v>
      </c>
      <c r="J318" s="6">
        <v>535.024</v>
      </c>
      <c r="K318" s="1" t="s">
        <v>16</v>
      </c>
      <c r="L318" s="1" t="s">
        <v>17</v>
      </c>
      <c r="M318" s="1" t="s">
        <v>16</v>
      </c>
      <c r="N318" s="1">
        <v>2</v>
      </c>
      <c r="O318" s="1">
        <v>1</v>
      </c>
      <c r="P318" s="5">
        <v>24</v>
      </c>
    </row>
    <row r="319" spans="1:16">
      <c r="A319" s="1">
        <v>32</v>
      </c>
      <c r="B319" s="1">
        <v>8</v>
      </c>
      <c r="C319" s="1">
        <v>76836</v>
      </c>
      <c r="D319" s="6">
        <v>0.74</v>
      </c>
      <c r="E319" s="6">
        <v>1367.3</v>
      </c>
      <c r="F319" s="5">
        <v>2.7</v>
      </c>
      <c r="G319" s="5">
        <v>1511.1</v>
      </c>
      <c r="H319" s="6">
        <v>1.2528948587308939</v>
      </c>
      <c r="I319" s="6">
        <v>0.41755166848872927</v>
      </c>
      <c r="J319" s="6">
        <v>1011.8019999999999</v>
      </c>
      <c r="K319" s="1" t="s">
        <v>16</v>
      </c>
      <c r="L319" s="1" t="s">
        <v>17</v>
      </c>
      <c r="M319" s="1" t="s">
        <v>16</v>
      </c>
      <c r="N319" s="1">
        <v>2</v>
      </c>
      <c r="O319" s="1">
        <v>1</v>
      </c>
      <c r="P319" s="5">
        <v>45</v>
      </c>
    </row>
    <row r="320" spans="1:16">
      <c r="A320" s="1">
        <v>32</v>
      </c>
      <c r="B320" s="1">
        <v>9</v>
      </c>
      <c r="C320" s="1">
        <v>82455</v>
      </c>
      <c r="D320" s="6">
        <v>0.82</v>
      </c>
      <c r="E320" s="6">
        <v>1365.6</v>
      </c>
      <c r="F320" s="5">
        <v>3</v>
      </c>
      <c r="G320" s="5">
        <v>4591.1000000000004</v>
      </c>
      <c r="H320" s="6">
        <v>1.1044894715931663</v>
      </c>
      <c r="I320" s="6">
        <v>0.36809168637438605</v>
      </c>
      <c r="J320" s="6">
        <v>1119.7919999999999</v>
      </c>
      <c r="K320" s="1" t="s">
        <v>16</v>
      </c>
      <c r="L320" s="1" t="s">
        <v>17</v>
      </c>
      <c r="M320" s="1" t="s">
        <v>16</v>
      </c>
      <c r="N320" s="1">
        <v>2</v>
      </c>
      <c r="O320" s="1">
        <v>1</v>
      </c>
      <c r="P320" s="5">
        <v>24</v>
      </c>
    </row>
    <row r="321" spans="1:16">
      <c r="A321" s="1">
        <v>32</v>
      </c>
      <c r="B321" s="1">
        <v>10</v>
      </c>
      <c r="C321" s="1">
        <v>92861</v>
      </c>
      <c r="D321" s="6">
        <v>0.9</v>
      </c>
      <c r="E321" s="6">
        <v>1437.7</v>
      </c>
      <c r="F321" s="5">
        <v>2.2999999999999998</v>
      </c>
      <c r="G321" s="5">
        <v>8108</v>
      </c>
      <c r="H321" s="6">
        <v>1.308882907133244</v>
      </c>
      <c r="I321" s="6">
        <v>0.32258967704418434</v>
      </c>
      <c r="J321" s="6">
        <v>1293.93</v>
      </c>
      <c r="K321" s="1" t="s">
        <v>16</v>
      </c>
      <c r="L321" s="1" t="s">
        <v>17</v>
      </c>
      <c r="M321" s="1" t="s">
        <v>16</v>
      </c>
      <c r="N321" s="1">
        <v>2</v>
      </c>
      <c r="O321" s="1">
        <v>1</v>
      </c>
      <c r="P321" s="5">
        <v>15</v>
      </c>
    </row>
    <row r="322" spans="1:16">
      <c r="A322" s="1">
        <v>33</v>
      </c>
      <c r="B322" s="1">
        <v>1</v>
      </c>
      <c r="C322" s="1">
        <v>4437</v>
      </c>
      <c r="D322" s="6">
        <v>0</v>
      </c>
      <c r="E322" s="6">
        <v>390.33</v>
      </c>
      <c r="F322" s="5">
        <v>0</v>
      </c>
      <c r="G322" s="5">
        <v>217.2</v>
      </c>
      <c r="H322" s="6">
        <v>2.0153061224489797</v>
      </c>
      <c r="I322" s="6">
        <v>0.62835249042145591</v>
      </c>
      <c r="J322" s="6">
        <v>0</v>
      </c>
      <c r="K322" s="1" t="s">
        <v>16</v>
      </c>
      <c r="L322" s="1" t="s">
        <v>16</v>
      </c>
      <c r="M322" s="1" t="s">
        <v>16</v>
      </c>
      <c r="N322" s="1">
        <v>3</v>
      </c>
      <c r="O322" s="1">
        <v>2</v>
      </c>
      <c r="P322" s="5">
        <v>0</v>
      </c>
    </row>
    <row r="323" spans="1:16">
      <c r="A323" s="1">
        <v>33</v>
      </c>
      <c r="B323" s="1">
        <v>2</v>
      </c>
      <c r="C323" s="1">
        <v>4912</v>
      </c>
      <c r="D323" s="6">
        <v>0</v>
      </c>
      <c r="E323" s="6">
        <v>393.15</v>
      </c>
      <c r="F323" s="5">
        <v>0</v>
      </c>
      <c r="G323" s="5">
        <v>248.8</v>
      </c>
      <c r="H323" s="6">
        <v>2.2455752212389384</v>
      </c>
      <c r="I323" s="6">
        <v>0.61095276872964166</v>
      </c>
      <c r="J323" s="6">
        <v>0</v>
      </c>
      <c r="K323" s="1" t="s">
        <v>16</v>
      </c>
      <c r="L323" s="1" t="s">
        <v>16</v>
      </c>
      <c r="M323" s="1" t="s">
        <v>16</v>
      </c>
      <c r="N323" s="1">
        <v>3</v>
      </c>
      <c r="O323" s="1">
        <v>2</v>
      </c>
      <c r="P323" s="5">
        <v>0</v>
      </c>
    </row>
    <row r="324" spans="1:16">
      <c r="A324" s="1">
        <v>33</v>
      </c>
      <c r="B324" s="1">
        <v>3</v>
      </c>
      <c r="C324" s="1">
        <v>5476</v>
      </c>
      <c r="D324" s="6">
        <v>0</v>
      </c>
      <c r="E324" s="6">
        <v>427.19</v>
      </c>
      <c r="F324" s="5">
        <v>0</v>
      </c>
      <c r="G324" s="5">
        <v>350.9</v>
      </c>
      <c r="H324" s="6">
        <v>2.9844290657439445</v>
      </c>
      <c r="I324" s="6">
        <v>0.5261139517896275</v>
      </c>
      <c r="J324" s="6">
        <v>0</v>
      </c>
      <c r="K324" s="1" t="s">
        <v>16</v>
      </c>
      <c r="L324" s="1" t="s">
        <v>16</v>
      </c>
      <c r="M324" s="1" t="s">
        <v>16</v>
      </c>
      <c r="N324" s="1">
        <v>3</v>
      </c>
      <c r="O324" s="1">
        <v>2</v>
      </c>
      <c r="P324" s="5">
        <v>0</v>
      </c>
    </row>
    <row r="325" spans="1:16">
      <c r="A325" s="1">
        <v>33</v>
      </c>
      <c r="B325" s="1">
        <v>4</v>
      </c>
      <c r="C325" s="1">
        <v>6260</v>
      </c>
      <c r="D325" s="6">
        <v>0</v>
      </c>
      <c r="E325" s="6">
        <v>435.18</v>
      </c>
      <c r="F325" s="5">
        <v>0</v>
      </c>
      <c r="G325" s="5">
        <v>459.8</v>
      </c>
      <c r="H325" s="6">
        <v>4.3035190615835779</v>
      </c>
      <c r="I325" s="6">
        <v>0.49952076677316293</v>
      </c>
      <c r="J325" s="6">
        <v>0</v>
      </c>
      <c r="K325" s="1" t="s">
        <v>16</v>
      </c>
      <c r="L325" s="1" t="s">
        <v>16</v>
      </c>
      <c r="M325" s="1" t="s">
        <v>16</v>
      </c>
      <c r="N325" s="1">
        <v>3</v>
      </c>
      <c r="O325" s="1">
        <v>2</v>
      </c>
      <c r="P325" s="5">
        <v>0</v>
      </c>
    </row>
    <row r="326" spans="1:16">
      <c r="A326" s="1">
        <v>33</v>
      </c>
      <c r="B326" s="1">
        <v>5</v>
      </c>
      <c r="C326" s="1">
        <v>7505</v>
      </c>
      <c r="D326" s="6">
        <v>0</v>
      </c>
      <c r="E326" s="6">
        <v>442.74</v>
      </c>
      <c r="F326" s="5">
        <v>0</v>
      </c>
      <c r="G326" s="5">
        <v>545.29999999999995</v>
      </c>
      <c r="H326" s="6">
        <v>5.1441102756892221</v>
      </c>
      <c r="I326" s="6">
        <v>0.50699533644237171</v>
      </c>
      <c r="J326" s="6">
        <v>0</v>
      </c>
      <c r="K326" s="1" t="s">
        <v>16</v>
      </c>
      <c r="L326" s="1" t="s">
        <v>16</v>
      </c>
      <c r="M326" s="1" t="s">
        <v>16</v>
      </c>
      <c r="N326" s="1">
        <v>3</v>
      </c>
      <c r="O326" s="1">
        <v>2</v>
      </c>
      <c r="P326" s="5">
        <v>0</v>
      </c>
    </row>
    <row r="327" spans="1:16">
      <c r="A327" s="1">
        <v>33</v>
      </c>
      <c r="B327" s="1">
        <v>6</v>
      </c>
      <c r="C327" s="1">
        <v>8634</v>
      </c>
      <c r="D327" s="6">
        <v>0</v>
      </c>
      <c r="E327" s="6">
        <v>447.76</v>
      </c>
      <c r="F327" s="5">
        <v>0</v>
      </c>
      <c r="G327" s="5">
        <v>631.4</v>
      </c>
      <c r="H327" s="6">
        <v>4.5617740232312567</v>
      </c>
      <c r="I327" s="6">
        <v>0.48575399583043782</v>
      </c>
      <c r="J327" s="6">
        <v>0</v>
      </c>
      <c r="K327" s="1" t="s">
        <v>16</v>
      </c>
      <c r="L327" s="1" t="s">
        <v>16</v>
      </c>
      <c r="M327" s="1" t="s">
        <v>16</v>
      </c>
      <c r="N327" s="1">
        <v>3</v>
      </c>
      <c r="O327" s="1">
        <v>2</v>
      </c>
      <c r="P327" s="5">
        <v>0</v>
      </c>
    </row>
    <row r="328" spans="1:16">
      <c r="A328" s="1">
        <v>33</v>
      </c>
      <c r="B328" s="1">
        <v>7</v>
      </c>
      <c r="C328" s="1">
        <v>10090</v>
      </c>
      <c r="D328" s="6">
        <v>0</v>
      </c>
      <c r="E328" s="6">
        <v>451.75</v>
      </c>
      <c r="F328" s="5">
        <v>0</v>
      </c>
      <c r="G328" s="5">
        <v>602.1</v>
      </c>
      <c r="H328" s="6">
        <v>3.524514338575393</v>
      </c>
      <c r="I328" s="6">
        <v>0.49266600594648169</v>
      </c>
      <c r="J328" s="6">
        <v>0</v>
      </c>
      <c r="K328" s="1" t="s">
        <v>16</v>
      </c>
      <c r="L328" s="1" t="s">
        <v>16</v>
      </c>
      <c r="M328" s="1" t="s">
        <v>16</v>
      </c>
      <c r="N328" s="1">
        <v>3</v>
      </c>
      <c r="O328" s="1">
        <v>2</v>
      </c>
      <c r="P328" s="5">
        <v>0</v>
      </c>
    </row>
    <row r="329" spans="1:16">
      <c r="A329" s="1">
        <v>33</v>
      </c>
      <c r="B329" s="1">
        <v>8</v>
      </c>
      <c r="C329" s="1">
        <v>11620</v>
      </c>
      <c r="D329" s="6">
        <v>0</v>
      </c>
      <c r="E329" s="6">
        <v>455.33</v>
      </c>
      <c r="F329" s="5">
        <v>0</v>
      </c>
      <c r="G329" s="5">
        <v>700</v>
      </c>
      <c r="H329" s="6">
        <v>2.9576338928856916</v>
      </c>
      <c r="I329" s="6">
        <v>0.48717728055077453</v>
      </c>
      <c r="J329" s="6">
        <v>0</v>
      </c>
      <c r="K329" s="1" t="s">
        <v>16</v>
      </c>
      <c r="L329" s="1" t="s">
        <v>16</v>
      </c>
      <c r="M329" s="1" t="s">
        <v>16</v>
      </c>
      <c r="N329" s="1">
        <v>3</v>
      </c>
      <c r="O329" s="1">
        <v>2</v>
      </c>
      <c r="P329" s="5">
        <v>0</v>
      </c>
    </row>
    <row r="330" spans="1:16">
      <c r="A330" s="1">
        <v>33</v>
      </c>
      <c r="B330" s="1">
        <v>9</v>
      </c>
      <c r="C330" s="1">
        <v>13192</v>
      </c>
      <c r="D330" s="6">
        <v>0</v>
      </c>
      <c r="E330" s="6">
        <v>457.48</v>
      </c>
      <c r="F330" s="5">
        <v>0</v>
      </c>
      <c r="G330" s="5">
        <v>721</v>
      </c>
      <c r="H330" s="6">
        <v>2.3028611304954643</v>
      </c>
      <c r="I330" s="6">
        <v>0.47763796240145545</v>
      </c>
      <c r="J330" s="6">
        <v>0</v>
      </c>
      <c r="K330" s="1" t="s">
        <v>16</v>
      </c>
      <c r="L330" s="1" t="s">
        <v>16</v>
      </c>
      <c r="M330" s="1" t="s">
        <v>16</v>
      </c>
      <c r="N330" s="1">
        <v>3</v>
      </c>
      <c r="O330" s="1">
        <v>2</v>
      </c>
      <c r="P330" s="5">
        <v>0</v>
      </c>
    </row>
    <row r="331" spans="1:16">
      <c r="A331" s="1">
        <v>33</v>
      </c>
      <c r="B331" s="1">
        <v>10</v>
      </c>
      <c r="C331" s="1">
        <v>15093</v>
      </c>
      <c r="D331" s="6">
        <v>0.2</v>
      </c>
      <c r="E331" s="6">
        <v>462.64</v>
      </c>
      <c r="F331" s="5">
        <v>0.5</v>
      </c>
      <c r="G331" s="5">
        <v>882.4</v>
      </c>
      <c r="H331" s="6">
        <v>2.5970873786407767</v>
      </c>
      <c r="I331" s="6">
        <v>0.4747233817001259</v>
      </c>
      <c r="J331" s="6">
        <v>92.528000000000006</v>
      </c>
      <c r="K331" s="1" t="s">
        <v>16</v>
      </c>
      <c r="L331" s="1" t="s">
        <v>16</v>
      </c>
      <c r="M331" s="1" t="s">
        <v>16</v>
      </c>
      <c r="N331" s="1">
        <v>3</v>
      </c>
      <c r="O331" s="1">
        <v>2</v>
      </c>
      <c r="P331" s="5">
        <v>10</v>
      </c>
    </row>
    <row r="332" spans="1:16">
      <c r="A332" s="1">
        <v>34</v>
      </c>
      <c r="B332" s="1">
        <v>1</v>
      </c>
      <c r="C332" s="1">
        <v>14282</v>
      </c>
      <c r="D332" s="6">
        <v>0.92</v>
      </c>
      <c r="E332" s="6">
        <v>210.49</v>
      </c>
      <c r="F332" s="5">
        <v>2.2999999999999998</v>
      </c>
      <c r="G332" s="5">
        <v>727</v>
      </c>
      <c r="H332" s="6">
        <v>2.0049627791563278</v>
      </c>
      <c r="I332" s="6">
        <v>0.36500490127433133</v>
      </c>
      <c r="J332" s="6">
        <v>193.6508</v>
      </c>
      <c r="K332" s="1" t="s">
        <v>17</v>
      </c>
      <c r="L332" s="1" t="s">
        <v>17</v>
      </c>
      <c r="M332" s="1" t="s">
        <v>17</v>
      </c>
      <c r="N332" s="1">
        <v>3</v>
      </c>
      <c r="O332" s="1">
        <v>2</v>
      </c>
      <c r="P332" s="5">
        <v>27</v>
      </c>
    </row>
    <row r="333" spans="1:16">
      <c r="A333" s="1">
        <v>34</v>
      </c>
      <c r="B333" s="1">
        <v>2</v>
      </c>
      <c r="C333" s="1">
        <v>19957</v>
      </c>
      <c r="D333" s="6">
        <v>1.04</v>
      </c>
      <c r="E333" s="6">
        <v>216.89</v>
      </c>
      <c r="F333" s="5">
        <v>2.2000000000000002</v>
      </c>
      <c r="G333" s="5">
        <v>855</v>
      </c>
      <c r="H333" s="6">
        <v>2.0668693009118542</v>
      </c>
      <c r="I333" s="6">
        <v>0.35516360174374906</v>
      </c>
      <c r="J333" s="6">
        <v>225.56559999999999</v>
      </c>
      <c r="K333" s="1" t="s">
        <v>17</v>
      </c>
      <c r="L333" s="1" t="s">
        <v>17</v>
      </c>
      <c r="M333" s="1" t="s">
        <v>17</v>
      </c>
      <c r="N333" s="1">
        <v>3</v>
      </c>
      <c r="O333" s="1">
        <v>2</v>
      </c>
      <c r="P333" s="5">
        <v>26</v>
      </c>
    </row>
    <row r="334" spans="1:16">
      <c r="A334" s="1">
        <v>34</v>
      </c>
      <c r="B334" s="1">
        <v>3</v>
      </c>
      <c r="C334" s="1">
        <v>19957</v>
      </c>
      <c r="D334" s="6">
        <v>1.08</v>
      </c>
      <c r="E334" s="6">
        <v>218.31</v>
      </c>
      <c r="F334" s="5">
        <v>2</v>
      </c>
      <c r="G334" s="5">
        <v>799</v>
      </c>
      <c r="H334" s="6">
        <v>1.9632714880726996</v>
      </c>
      <c r="I334" s="6">
        <v>0.45713283559653256</v>
      </c>
      <c r="J334" s="6">
        <v>235.77480000000003</v>
      </c>
      <c r="K334" s="1" t="s">
        <v>17</v>
      </c>
      <c r="L334" s="1" t="s">
        <v>17</v>
      </c>
      <c r="M334" s="1" t="s">
        <v>17</v>
      </c>
      <c r="N334" s="1">
        <v>3</v>
      </c>
      <c r="O334" s="1">
        <v>2</v>
      </c>
      <c r="P334" s="5">
        <v>29</v>
      </c>
    </row>
    <row r="335" spans="1:16">
      <c r="A335" s="1">
        <v>34</v>
      </c>
      <c r="B335" s="1">
        <v>4</v>
      </c>
      <c r="C335" s="1">
        <v>20427</v>
      </c>
      <c r="D335" s="6">
        <v>1.2</v>
      </c>
      <c r="E335" s="6">
        <v>217.12</v>
      </c>
      <c r="F335" s="5">
        <v>2.5</v>
      </c>
      <c r="G335" s="5">
        <v>428</v>
      </c>
      <c r="H335" s="6">
        <v>1.7965288035450517</v>
      </c>
      <c r="I335" s="6">
        <v>0.4421598864248299</v>
      </c>
      <c r="J335" s="6">
        <v>260.54399999999998</v>
      </c>
      <c r="K335" s="1" t="s">
        <v>17</v>
      </c>
      <c r="L335" s="1" t="s">
        <v>17</v>
      </c>
      <c r="M335" s="1" t="s">
        <v>17</v>
      </c>
      <c r="N335" s="1">
        <v>3</v>
      </c>
      <c r="O335" s="1">
        <v>2</v>
      </c>
      <c r="P335" s="5">
        <v>61</v>
      </c>
    </row>
    <row r="336" spans="1:16">
      <c r="A336" s="1">
        <v>34</v>
      </c>
      <c r="B336" s="1">
        <v>5</v>
      </c>
      <c r="C336" s="1">
        <v>20720</v>
      </c>
      <c r="D336" s="6">
        <v>1.2</v>
      </c>
      <c r="E336" s="6">
        <v>218.44</v>
      </c>
      <c r="F336" s="5">
        <v>2.8</v>
      </c>
      <c r="G336" s="5">
        <v>338</v>
      </c>
      <c r="H336" s="6">
        <v>1.5692599620493359</v>
      </c>
      <c r="I336" s="6">
        <v>0.46665057915057917</v>
      </c>
      <c r="J336" s="6">
        <v>262.12799999999999</v>
      </c>
      <c r="K336" s="1" t="s">
        <v>17</v>
      </c>
      <c r="L336" s="1" t="s">
        <v>17</v>
      </c>
      <c r="M336" s="1" t="s">
        <v>17</v>
      </c>
      <c r="N336" s="1">
        <v>3</v>
      </c>
      <c r="O336" s="1">
        <v>2</v>
      </c>
      <c r="P336" s="5">
        <v>78</v>
      </c>
    </row>
    <row r="337" spans="1:16">
      <c r="A337" s="1">
        <v>34</v>
      </c>
      <c r="B337" s="1">
        <v>6</v>
      </c>
      <c r="C337" s="1">
        <v>20491</v>
      </c>
      <c r="D337" s="6">
        <v>1.2</v>
      </c>
      <c r="E337" s="6">
        <v>212.74</v>
      </c>
      <c r="F337" s="5">
        <v>5</v>
      </c>
      <c r="G337" s="5">
        <v>186</v>
      </c>
      <c r="H337" s="6">
        <v>0.93528995756718525</v>
      </c>
      <c r="I337" s="6">
        <v>0.44360938948806794</v>
      </c>
      <c r="J337" s="6">
        <v>255.28800000000001</v>
      </c>
      <c r="K337" s="1" t="s">
        <v>17</v>
      </c>
      <c r="L337" s="1" t="s">
        <v>17</v>
      </c>
      <c r="M337" s="1" t="s">
        <v>17</v>
      </c>
      <c r="N337" s="1">
        <v>3</v>
      </c>
      <c r="O337" s="1">
        <v>2</v>
      </c>
      <c r="P337" s="5">
        <v>100</v>
      </c>
    </row>
    <row r="338" spans="1:16">
      <c r="A338" s="1">
        <v>34</v>
      </c>
      <c r="B338" s="1">
        <v>7</v>
      </c>
      <c r="C338" s="1">
        <v>20801</v>
      </c>
      <c r="D338" s="6">
        <v>0.8</v>
      </c>
      <c r="E338" s="6">
        <v>231.69</v>
      </c>
      <c r="F338" s="5">
        <v>2.2999999999999998</v>
      </c>
      <c r="G338" s="5">
        <v>330</v>
      </c>
      <c r="H338" s="6">
        <v>1.1539804469273742</v>
      </c>
      <c r="I338" s="6">
        <v>0.43949810105283399</v>
      </c>
      <c r="J338" s="6">
        <v>185.352</v>
      </c>
      <c r="K338" s="1" t="s">
        <v>17</v>
      </c>
      <c r="L338" s="1" t="s">
        <v>17</v>
      </c>
      <c r="M338" s="1" t="s">
        <v>17</v>
      </c>
      <c r="N338" s="1">
        <v>3</v>
      </c>
      <c r="O338" s="1">
        <v>2</v>
      </c>
      <c r="P338" s="5">
        <v>52</v>
      </c>
    </row>
    <row r="339" spans="1:16">
      <c r="A339" s="1">
        <v>34</v>
      </c>
      <c r="B339" s="1">
        <v>8</v>
      </c>
      <c r="C339" s="1">
        <v>20951</v>
      </c>
      <c r="D339" s="6">
        <v>0.4</v>
      </c>
      <c r="E339" s="6">
        <v>214.69</v>
      </c>
      <c r="F339" s="5">
        <v>1.2</v>
      </c>
      <c r="G339" s="5">
        <v>467</v>
      </c>
      <c r="H339" s="6">
        <v>1.1437908496732025</v>
      </c>
      <c r="I339" s="6">
        <v>0.42828504605985396</v>
      </c>
      <c r="J339" s="6">
        <v>85.876000000000005</v>
      </c>
      <c r="K339" s="1" t="s">
        <v>17</v>
      </c>
      <c r="L339" s="1" t="s">
        <v>17</v>
      </c>
      <c r="M339" s="1" t="s">
        <v>17</v>
      </c>
      <c r="N339" s="1">
        <v>3</v>
      </c>
      <c r="O339" s="1">
        <v>2</v>
      </c>
      <c r="P339" s="5">
        <v>18</v>
      </c>
    </row>
    <row r="340" spans="1:16">
      <c r="A340" s="1">
        <v>34</v>
      </c>
      <c r="B340" s="1">
        <v>9</v>
      </c>
      <c r="C340" s="1">
        <v>21760</v>
      </c>
      <c r="D340" s="6">
        <v>0.4</v>
      </c>
      <c r="E340" s="6">
        <v>215.07</v>
      </c>
      <c r="F340" s="5">
        <v>1.3</v>
      </c>
      <c r="G340" s="5">
        <v>409</v>
      </c>
      <c r="H340" s="6">
        <v>1.03</v>
      </c>
      <c r="I340" s="6">
        <v>0.41801470588235295</v>
      </c>
      <c r="J340" s="6">
        <v>86.028000000000006</v>
      </c>
      <c r="K340" s="1" t="s">
        <v>17</v>
      </c>
      <c r="L340" s="1" t="s">
        <v>17</v>
      </c>
      <c r="M340" s="1" t="s">
        <v>17</v>
      </c>
      <c r="N340" s="1">
        <v>3</v>
      </c>
      <c r="O340" s="1">
        <v>2</v>
      </c>
      <c r="P340" s="5">
        <v>21</v>
      </c>
    </row>
    <row r="341" spans="1:16">
      <c r="A341" s="1">
        <v>34</v>
      </c>
      <c r="B341" s="1">
        <v>10</v>
      </c>
      <c r="C341" s="1">
        <v>24581</v>
      </c>
      <c r="D341" s="6">
        <v>0.4</v>
      </c>
      <c r="E341" s="6">
        <v>215.53</v>
      </c>
      <c r="F341" s="5">
        <v>1.2</v>
      </c>
      <c r="G341" s="5">
        <v>464</v>
      </c>
      <c r="H341" s="6">
        <v>1.096518987341772</v>
      </c>
      <c r="I341" s="6">
        <v>0.38855213376184861</v>
      </c>
      <c r="J341" s="6">
        <v>86.212000000000003</v>
      </c>
      <c r="K341" s="1" t="s">
        <v>17</v>
      </c>
      <c r="L341" s="1" t="s">
        <v>17</v>
      </c>
      <c r="M341" s="1" t="s">
        <v>17</v>
      </c>
      <c r="N341" s="1">
        <v>3</v>
      </c>
      <c r="O341" s="1">
        <v>2</v>
      </c>
      <c r="P341" s="5">
        <v>19</v>
      </c>
    </row>
    <row r="342" spans="1:16">
      <c r="A342" s="1">
        <v>35</v>
      </c>
      <c r="B342" s="1">
        <v>1</v>
      </c>
      <c r="C342" s="1">
        <v>3962</v>
      </c>
      <c r="D342" s="6">
        <v>0.38</v>
      </c>
      <c r="E342" s="6">
        <v>420.4</v>
      </c>
      <c r="F342" s="5" t="s">
        <v>18</v>
      </c>
      <c r="G342" s="5">
        <v>100.4</v>
      </c>
      <c r="H342" s="6">
        <v>2.9861111111111112</v>
      </c>
      <c r="I342" s="6">
        <v>0.53659767794043411</v>
      </c>
      <c r="J342" s="6">
        <v>159.75199999999998</v>
      </c>
      <c r="K342" s="1" t="s">
        <v>17</v>
      </c>
      <c r="L342" s="1" t="s">
        <v>17</v>
      </c>
      <c r="M342" s="1" t="s">
        <v>17</v>
      </c>
      <c r="N342" s="1">
        <v>3</v>
      </c>
      <c r="O342" s="1">
        <v>1</v>
      </c>
      <c r="P342" s="5">
        <v>100</v>
      </c>
    </row>
    <row r="343" spans="1:16">
      <c r="A343" s="1">
        <v>35</v>
      </c>
      <c r="B343" s="1">
        <v>2</v>
      </c>
      <c r="C343" s="1">
        <v>2832</v>
      </c>
      <c r="D343" s="6">
        <v>0.11</v>
      </c>
      <c r="E343" s="6">
        <v>426.4</v>
      </c>
      <c r="F343" s="5">
        <v>0.3</v>
      </c>
      <c r="G343" s="5">
        <v>167.5</v>
      </c>
      <c r="H343" s="6">
        <v>4.4144144144144146</v>
      </c>
      <c r="I343" s="6">
        <v>0.52471751412429379</v>
      </c>
      <c r="J343" s="6">
        <v>46.903999999999996</v>
      </c>
      <c r="K343" s="1" t="s">
        <v>17</v>
      </c>
      <c r="L343" s="1" t="s">
        <v>17</v>
      </c>
      <c r="M343" s="1" t="s">
        <v>17</v>
      </c>
      <c r="N343" s="1">
        <v>3</v>
      </c>
      <c r="O343" s="1">
        <v>1</v>
      </c>
      <c r="P343" s="5">
        <v>36</v>
      </c>
    </row>
    <row r="344" spans="1:16">
      <c r="A344" s="1">
        <v>35</v>
      </c>
      <c r="B344" s="1">
        <v>3</v>
      </c>
      <c r="C344" s="1">
        <v>5637</v>
      </c>
      <c r="D344" s="6">
        <v>0.11</v>
      </c>
      <c r="E344" s="6">
        <v>689.6</v>
      </c>
      <c r="F344" s="5">
        <v>0.8</v>
      </c>
      <c r="G344" s="5">
        <v>380</v>
      </c>
      <c r="H344" s="6">
        <v>4.5348837209302326</v>
      </c>
      <c r="I344" s="6">
        <v>0.5549050913606528</v>
      </c>
      <c r="J344" s="6">
        <v>75.856000000000009</v>
      </c>
      <c r="K344" s="1" t="s">
        <v>17</v>
      </c>
      <c r="L344" s="1" t="s">
        <v>17</v>
      </c>
      <c r="M344" s="1" t="s">
        <v>17</v>
      </c>
      <c r="N344" s="1">
        <v>3</v>
      </c>
      <c r="O344" s="1">
        <v>1</v>
      </c>
      <c r="P344" s="5">
        <v>20</v>
      </c>
    </row>
    <row r="345" spans="1:16">
      <c r="A345" s="1">
        <v>35</v>
      </c>
      <c r="B345" s="1">
        <v>4</v>
      </c>
      <c r="C345" s="1">
        <v>6736</v>
      </c>
      <c r="D345" s="6">
        <v>0.11</v>
      </c>
      <c r="E345" s="6">
        <v>780.42</v>
      </c>
      <c r="F345" s="5">
        <v>0.6</v>
      </c>
      <c r="G345" s="5">
        <v>510.1</v>
      </c>
      <c r="H345" s="6">
        <v>5.9504132231404965</v>
      </c>
      <c r="I345" s="6">
        <v>0.51350950118764849</v>
      </c>
      <c r="J345" s="6">
        <v>85.846199999999996</v>
      </c>
      <c r="K345" s="1" t="s">
        <v>17</v>
      </c>
      <c r="L345" s="1" t="s">
        <v>17</v>
      </c>
      <c r="M345" s="1" t="s">
        <v>17</v>
      </c>
      <c r="N345" s="1">
        <v>3</v>
      </c>
      <c r="O345" s="1">
        <v>1</v>
      </c>
      <c r="P345" s="5">
        <v>20</v>
      </c>
    </row>
    <row r="346" spans="1:16">
      <c r="A346" s="1">
        <v>35</v>
      </c>
      <c r="B346" s="1">
        <v>5</v>
      </c>
      <c r="C346" s="1">
        <v>7275</v>
      </c>
      <c r="D346" s="6">
        <v>0.12</v>
      </c>
      <c r="E346" s="6">
        <v>783.99</v>
      </c>
      <c r="F346" s="5">
        <v>0.5</v>
      </c>
      <c r="G346" s="5">
        <v>635.1</v>
      </c>
      <c r="H346" s="6">
        <v>5.0921658986175125</v>
      </c>
      <c r="I346" s="6">
        <v>0.47408934707903783</v>
      </c>
      <c r="J346" s="6">
        <v>94.078800000000001</v>
      </c>
      <c r="K346" s="1" t="s">
        <v>17</v>
      </c>
      <c r="L346" s="1" t="s">
        <v>17</v>
      </c>
      <c r="M346" s="1" t="s">
        <v>17</v>
      </c>
      <c r="N346" s="1">
        <v>3</v>
      </c>
      <c r="O346" s="1">
        <v>1</v>
      </c>
      <c r="P346" s="5">
        <v>16</v>
      </c>
    </row>
    <row r="347" spans="1:16">
      <c r="A347" s="1">
        <v>35</v>
      </c>
      <c r="B347" s="1">
        <v>6</v>
      </c>
      <c r="C347" s="1">
        <v>7950</v>
      </c>
      <c r="D347" s="6">
        <v>0.12</v>
      </c>
      <c r="E347" s="6">
        <v>784.64</v>
      </c>
      <c r="F347" s="5">
        <v>0.5</v>
      </c>
      <c r="G347" s="5">
        <v>734.5</v>
      </c>
      <c r="H347" s="6">
        <v>4.2815533980582519</v>
      </c>
      <c r="I347" s="6">
        <v>0.44037735849056603</v>
      </c>
      <c r="J347" s="6">
        <v>94.15679999999999</v>
      </c>
      <c r="K347" s="1" t="s">
        <v>17</v>
      </c>
      <c r="L347" s="1" t="s">
        <v>17</v>
      </c>
      <c r="M347" s="1" t="s">
        <v>17</v>
      </c>
      <c r="N347" s="1">
        <v>3</v>
      </c>
      <c r="O347" s="1">
        <v>1</v>
      </c>
      <c r="P347" s="5">
        <v>14</v>
      </c>
    </row>
    <row r="348" spans="1:16">
      <c r="A348" s="1">
        <v>35</v>
      </c>
      <c r="B348" s="1">
        <v>7</v>
      </c>
      <c r="C348" s="1">
        <v>8628</v>
      </c>
      <c r="D348" s="6">
        <v>0.12</v>
      </c>
      <c r="E348" s="6">
        <v>781.77</v>
      </c>
      <c r="F348" s="5">
        <v>0.5</v>
      </c>
      <c r="G348" s="5">
        <v>638</v>
      </c>
      <c r="H348" s="6">
        <v>3.9292196007259528</v>
      </c>
      <c r="I348" s="6">
        <v>0.44923504867872044</v>
      </c>
      <c r="J348" s="6">
        <v>93.812399999999997</v>
      </c>
      <c r="K348" s="1" t="s">
        <v>17</v>
      </c>
      <c r="L348" s="1" t="s">
        <v>17</v>
      </c>
      <c r="M348" s="1" t="s">
        <v>17</v>
      </c>
      <c r="N348" s="1">
        <v>3</v>
      </c>
      <c r="O348" s="1">
        <v>1</v>
      </c>
      <c r="P348" s="5">
        <v>16</v>
      </c>
    </row>
    <row r="349" spans="1:16">
      <c r="A349" s="1">
        <v>35</v>
      </c>
      <c r="B349" s="1">
        <v>8</v>
      </c>
      <c r="C349" s="1">
        <v>9645</v>
      </c>
      <c r="D349" s="6">
        <v>0.12</v>
      </c>
      <c r="E349" s="6">
        <v>786.14</v>
      </c>
      <c r="F349" s="5">
        <v>0.8</v>
      </c>
      <c r="G349" s="5">
        <v>718.6</v>
      </c>
      <c r="H349" s="6">
        <v>2.3290937996820351</v>
      </c>
      <c r="I349" s="6">
        <v>0.43359253499222394</v>
      </c>
      <c r="J349" s="6">
        <v>94.336799999999997</v>
      </c>
      <c r="K349" s="1" t="s">
        <v>17</v>
      </c>
      <c r="L349" s="1" t="s">
        <v>17</v>
      </c>
      <c r="M349" s="1" t="s">
        <v>17</v>
      </c>
      <c r="N349" s="1">
        <v>3</v>
      </c>
      <c r="O349" s="1">
        <v>1</v>
      </c>
      <c r="P349" s="5">
        <v>15</v>
      </c>
    </row>
    <row r="350" spans="1:16">
      <c r="A350" s="1">
        <v>35</v>
      </c>
      <c r="B350" s="1">
        <v>9</v>
      </c>
      <c r="C350" s="1">
        <v>10543</v>
      </c>
      <c r="D350" s="6">
        <v>0.12</v>
      </c>
      <c r="E350" s="6">
        <v>790.77</v>
      </c>
      <c r="F350" s="5">
        <v>0.8</v>
      </c>
      <c r="G350" s="5">
        <v>847.3</v>
      </c>
      <c r="H350" s="6">
        <v>2.031463748290014</v>
      </c>
      <c r="I350" s="6">
        <v>0.40235227164943566</v>
      </c>
      <c r="J350" s="6">
        <v>94.892399999999995</v>
      </c>
      <c r="K350" s="1" t="s">
        <v>17</v>
      </c>
      <c r="L350" s="1" t="s">
        <v>17</v>
      </c>
      <c r="M350" s="1" t="s">
        <v>17</v>
      </c>
      <c r="N350" s="1">
        <v>3</v>
      </c>
      <c r="O350" s="1">
        <v>1</v>
      </c>
      <c r="P350" s="5">
        <v>12</v>
      </c>
    </row>
    <row r="351" spans="1:16">
      <c r="A351" s="1">
        <v>35</v>
      </c>
      <c r="B351" s="1">
        <v>10</v>
      </c>
      <c r="C351" s="1">
        <v>14547</v>
      </c>
      <c r="D351" s="6">
        <v>0.13</v>
      </c>
      <c r="E351" s="6">
        <v>801.92</v>
      </c>
      <c r="F351" s="5">
        <v>0.7</v>
      </c>
      <c r="G351" s="5">
        <v>918.8</v>
      </c>
      <c r="H351" s="6">
        <v>2.4080664294187422</v>
      </c>
      <c r="I351" s="6">
        <v>0.46641919296074791</v>
      </c>
      <c r="J351" s="6">
        <v>104.2496</v>
      </c>
      <c r="K351" s="1" t="s">
        <v>17</v>
      </c>
      <c r="L351" s="1" t="s">
        <v>17</v>
      </c>
      <c r="M351" s="1" t="s">
        <v>17</v>
      </c>
      <c r="N351" s="1">
        <v>3</v>
      </c>
      <c r="O351" s="1">
        <v>1</v>
      </c>
      <c r="P351" s="5">
        <v>13</v>
      </c>
    </row>
    <row r="352" spans="1:16">
      <c r="A352" s="1">
        <v>36</v>
      </c>
      <c r="B352" s="1">
        <v>1</v>
      </c>
      <c r="C352" s="1">
        <v>13847</v>
      </c>
      <c r="D352" s="6">
        <v>0.75</v>
      </c>
      <c r="E352" s="6">
        <v>261.97000000000003</v>
      </c>
      <c r="F352" s="5">
        <v>2.8</v>
      </c>
      <c r="G352" s="5">
        <v>706.1</v>
      </c>
      <c r="H352" s="6">
        <v>2.4490662139219017</v>
      </c>
      <c r="I352" s="6">
        <v>0.77720805950747451</v>
      </c>
      <c r="J352" s="6">
        <v>196.47749999999999</v>
      </c>
      <c r="K352" s="1" t="s">
        <v>16</v>
      </c>
      <c r="L352" s="1" t="s">
        <v>17</v>
      </c>
      <c r="M352" s="1" t="s">
        <v>16</v>
      </c>
      <c r="N352" s="1">
        <v>2</v>
      </c>
      <c r="O352" s="1">
        <v>2</v>
      </c>
      <c r="P352" s="5">
        <v>27</v>
      </c>
    </row>
    <row r="353" spans="1:16">
      <c r="A353" s="1">
        <v>36</v>
      </c>
      <c r="B353" s="1">
        <v>2</v>
      </c>
      <c r="C353" s="1">
        <v>14653</v>
      </c>
      <c r="D353" s="6">
        <v>0.8</v>
      </c>
      <c r="E353" s="6">
        <v>257.27</v>
      </c>
      <c r="F353" s="5">
        <v>2.1</v>
      </c>
      <c r="G353" s="5">
        <v>817.3</v>
      </c>
      <c r="H353" s="6">
        <v>2.8958785249457697</v>
      </c>
      <c r="I353" s="6">
        <v>0.75725107486521537</v>
      </c>
      <c r="J353" s="6">
        <v>205.816</v>
      </c>
      <c r="K353" s="1" t="s">
        <v>16</v>
      </c>
      <c r="L353" s="1" t="s">
        <v>17</v>
      </c>
      <c r="M353" s="1" t="s">
        <v>16</v>
      </c>
      <c r="N353" s="1">
        <v>2</v>
      </c>
      <c r="O353" s="1">
        <v>2</v>
      </c>
      <c r="P353" s="5">
        <v>26</v>
      </c>
    </row>
    <row r="354" spans="1:16">
      <c r="A354" s="1">
        <v>36</v>
      </c>
      <c r="B354" s="1">
        <v>3</v>
      </c>
      <c r="C354" s="1">
        <v>16320</v>
      </c>
      <c r="D354" s="6">
        <v>0.8</v>
      </c>
      <c r="E354" s="6">
        <v>250.29</v>
      </c>
      <c r="F354" s="5">
        <v>1.6</v>
      </c>
      <c r="G354" s="5">
        <v>960.1</v>
      </c>
      <c r="H354" s="6">
        <v>3.0295715147857574</v>
      </c>
      <c r="I354" s="6">
        <v>0.74589460784313721</v>
      </c>
      <c r="J354" s="6">
        <v>200.232</v>
      </c>
      <c r="K354" s="1" t="s">
        <v>16</v>
      </c>
      <c r="L354" s="1" t="s">
        <v>17</v>
      </c>
      <c r="M354" s="1" t="s">
        <v>16</v>
      </c>
      <c r="N354" s="1">
        <v>2</v>
      </c>
      <c r="O354" s="1">
        <v>2</v>
      </c>
      <c r="P354" s="5">
        <v>21</v>
      </c>
    </row>
    <row r="355" spans="1:16">
      <c r="A355" s="1">
        <v>36</v>
      </c>
      <c r="B355" s="1">
        <v>4</v>
      </c>
      <c r="C355" s="1">
        <v>18002</v>
      </c>
      <c r="D355" s="6">
        <v>0.88</v>
      </c>
      <c r="E355" s="6">
        <v>232.31</v>
      </c>
      <c r="F355" s="5">
        <v>1.8</v>
      </c>
      <c r="G355" s="5">
        <v>1021.4</v>
      </c>
      <c r="H355" s="6">
        <v>2.6338268792710706</v>
      </c>
      <c r="I355" s="6">
        <v>0.77335851572047554</v>
      </c>
      <c r="J355" s="6">
        <v>204.43280000000001</v>
      </c>
      <c r="K355" s="1" t="s">
        <v>16</v>
      </c>
      <c r="L355" s="1" t="s">
        <v>17</v>
      </c>
      <c r="M355" s="1" t="s">
        <v>16</v>
      </c>
      <c r="N355" s="1">
        <v>2</v>
      </c>
      <c r="O355" s="1">
        <v>2</v>
      </c>
      <c r="P355" s="5">
        <v>21</v>
      </c>
    </row>
    <row r="356" spans="1:16">
      <c r="A356" s="1">
        <v>36</v>
      </c>
      <c r="B356" s="1">
        <v>5</v>
      </c>
      <c r="C356" s="1">
        <v>17578</v>
      </c>
      <c r="D356" s="6">
        <v>0.88</v>
      </c>
      <c r="E356" s="6">
        <v>233.76</v>
      </c>
      <c r="F356" s="5">
        <v>2.2999999999999998</v>
      </c>
      <c r="G356" s="5">
        <v>239.2</v>
      </c>
      <c r="H356" s="6">
        <v>2.1730439748715016</v>
      </c>
      <c r="I356" s="6">
        <v>0.76709523267721014</v>
      </c>
      <c r="J356" s="6">
        <v>205.7088</v>
      </c>
      <c r="K356" s="1" t="s">
        <v>16</v>
      </c>
      <c r="L356" s="1" t="s">
        <v>17</v>
      </c>
      <c r="M356" s="1" t="s">
        <v>16</v>
      </c>
      <c r="N356" s="1">
        <v>2</v>
      </c>
      <c r="O356" s="1">
        <v>2</v>
      </c>
      <c r="P356" s="5">
        <v>86</v>
      </c>
    </row>
    <row r="357" spans="1:16">
      <c r="A357" s="1">
        <v>36</v>
      </c>
      <c r="B357" s="1">
        <v>6</v>
      </c>
      <c r="C357" s="1">
        <v>20469</v>
      </c>
      <c r="D357" s="6">
        <v>0.88</v>
      </c>
      <c r="E357" s="6">
        <v>234.56</v>
      </c>
      <c r="F357" s="5">
        <v>2.2999999999999998</v>
      </c>
      <c r="G357" s="5">
        <v>485.5</v>
      </c>
      <c r="H357" s="6">
        <v>2.1782988004362052</v>
      </c>
      <c r="I357" s="6">
        <v>0.78987737554350479</v>
      </c>
      <c r="J357" s="6">
        <v>206.4128</v>
      </c>
      <c r="K357" s="1" t="s">
        <v>16</v>
      </c>
      <c r="L357" s="1" t="s">
        <v>17</v>
      </c>
      <c r="M357" s="1" t="s">
        <v>16</v>
      </c>
      <c r="N357" s="1">
        <v>2</v>
      </c>
      <c r="O357" s="1">
        <v>2</v>
      </c>
      <c r="P357" s="5">
        <v>42</v>
      </c>
    </row>
    <row r="358" spans="1:16">
      <c r="A358" s="1">
        <v>36</v>
      </c>
      <c r="B358" s="1">
        <v>7</v>
      </c>
      <c r="C358" s="1">
        <v>22663</v>
      </c>
      <c r="D358" s="6">
        <v>0.88</v>
      </c>
      <c r="E358" s="6">
        <v>237.33</v>
      </c>
      <c r="F358" s="5">
        <v>2.2000000000000002</v>
      </c>
      <c r="G358" s="5">
        <v>152.6</v>
      </c>
      <c r="H358" s="6">
        <v>2.3662306777645656</v>
      </c>
      <c r="I358" s="6">
        <v>0.82385385871243877</v>
      </c>
      <c r="J358" s="6">
        <v>208.85040000000001</v>
      </c>
      <c r="K358" s="1" t="s">
        <v>16</v>
      </c>
      <c r="L358" s="1" t="s">
        <v>17</v>
      </c>
      <c r="M358" s="1" t="s">
        <v>16</v>
      </c>
      <c r="N358" s="1">
        <v>2</v>
      </c>
      <c r="O358" s="1">
        <v>2</v>
      </c>
      <c r="P358" s="5">
        <v>100</v>
      </c>
    </row>
    <row r="359" spans="1:16">
      <c r="A359" s="1">
        <v>36</v>
      </c>
      <c r="B359" s="1">
        <v>8</v>
      </c>
      <c r="C359" s="1">
        <v>23768</v>
      </c>
      <c r="D359" s="6">
        <v>0.88</v>
      </c>
      <c r="E359" s="6">
        <v>238.89</v>
      </c>
      <c r="F359" s="5">
        <v>2</v>
      </c>
      <c r="G359" s="5">
        <v>319.2</v>
      </c>
      <c r="H359" s="6">
        <v>3.3648036253776432</v>
      </c>
      <c r="I359" s="6">
        <v>0.86692191181420397</v>
      </c>
      <c r="J359" s="6">
        <v>210.22319999999999</v>
      </c>
      <c r="K359" s="1" t="s">
        <v>16</v>
      </c>
      <c r="L359" s="1" t="s">
        <v>17</v>
      </c>
      <c r="M359" s="1" t="s">
        <v>16</v>
      </c>
      <c r="N359" s="1">
        <v>2</v>
      </c>
      <c r="O359" s="1">
        <v>2</v>
      </c>
      <c r="P359" s="5">
        <v>65</v>
      </c>
    </row>
    <row r="360" spans="1:16">
      <c r="A360" s="1">
        <v>36</v>
      </c>
      <c r="B360" s="1">
        <v>9</v>
      </c>
      <c r="C360" s="1">
        <v>26258</v>
      </c>
      <c r="D360" s="6">
        <v>0.88</v>
      </c>
      <c r="E360" s="6">
        <v>243.52</v>
      </c>
      <c r="F360" s="5">
        <v>1.9</v>
      </c>
      <c r="G360" s="5">
        <v>643.1</v>
      </c>
      <c r="H360" s="6">
        <v>3.1953743152769323</v>
      </c>
      <c r="I360" s="6">
        <v>0.84758930611623129</v>
      </c>
      <c r="J360" s="6">
        <v>214.29760000000002</v>
      </c>
      <c r="K360" s="1" t="s">
        <v>16</v>
      </c>
      <c r="L360" s="1" t="s">
        <v>17</v>
      </c>
      <c r="M360" s="1" t="s">
        <v>16</v>
      </c>
      <c r="N360" s="1">
        <v>2</v>
      </c>
      <c r="O360" s="1">
        <v>2</v>
      </c>
      <c r="P360" s="5">
        <v>33</v>
      </c>
    </row>
    <row r="361" spans="1:16">
      <c r="A361" s="1">
        <v>36</v>
      </c>
      <c r="B361" s="1">
        <v>10</v>
      </c>
      <c r="C361" s="1">
        <v>28754</v>
      </c>
      <c r="D361" s="6">
        <v>1.06</v>
      </c>
      <c r="E361" s="6">
        <v>246.86</v>
      </c>
      <c r="F361" s="5">
        <v>1.6</v>
      </c>
      <c r="G361" s="5">
        <v>1384.1</v>
      </c>
      <c r="H361" s="6">
        <v>2.5405405405405412</v>
      </c>
      <c r="I361" s="6">
        <v>0.77766571607428536</v>
      </c>
      <c r="J361" s="6">
        <v>261.67160000000001</v>
      </c>
      <c r="K361" s="1" t="s">
        <v>16</v>
      </c>
      <c r="L361" s="1" t="s">
        <v>17</v>
      </c>
      <c r="M361" s="1" t="s">
        <v>16</v>
      </c>
      <c r="N361" s="1">
        <v>2</v>
      </c>
      <c r="O361" s="1">
        <v>2</v>
      </c>
      <c r="P361" s="5">
        <v>18</v>
      </c>
    </row>
    <row r="362" spans="1:16">
      <c r="A362" s="1">
        <v>37</v>
      </c>
      <c r="B362" s="1">
        <v>1</v>
      </c>
      <c r="C362" s="1">
        <v>422</v>
      </c>
      <c r="D362" s="6">
        <v>0.06</v>
      </c>
      <c r="E362" s="6">
        <v>44.22</v>
      </c>
      <c r="F362" s="5">
        <v>0.6</v>
      </c>
      <c r="G362" s="5">
        <v>14.5</v>
      </c>
      <c r="H362" s="6">
        <v>2.1616161616161613</v>
      </c>
      <c r="I362" s="6">
        <v>0.37582938388625592</v>
      </c>
      <c r="J362" s="6">
        <v>2.6532</v>
      </c>
      <c r="K362" s="1" t="s">
        <v>16</v>
      </c>
      <c r="L362" s="1" t="s">
        <v>17</v>
      </c>
      <c r="M362" s="1" t="s">
        <v>16</v>
      </c>
      <c r="N362" s="1">
        <v>3</v>
      </c>
      <c r="O362" s="1">
        <v>1</v>
      </c>
      <c r="P362" s="5">
        <v>18</v>
      </c>
    </row>
    <row r="363" spans="1:16">
      <c r="A363" s="1">
        <v>37</v>
      </c>
      <c r="B363" s="1">
        <v>2</v>
      </c>
      <c r="C363" s="1">
        <v>746</v>
      </c>
      <c r="D363" s="6">
        <v>7.0000000000000007E-2</v>
      </c>
      <c r="E363" s="6">
        <v>64.28</v>
      </c>
      <c r="F363" s="5">
        <v>0.5</v>
      </c>
      <c r="G363" s="5">
        <v>34.799999999999997</v>
      </c>
      <c r="H363" s="6">
        <v>1.9319727891156462</v>
      </c>
      <c r="I363" s="6">
        <v>4.2359249329758715E-2</v>
      </c>
      <c r="J363" s="6">
        <v>4.4996000000000009</v>
      </c>
      <c r="K363" s="1" t="s">
        <v>16</v>
      </c>
      <c r="L363" s="1" t="s">
        <v>17</v>
      </c>
      <c r="M363" s="1" t="s">
        <v>16</v>
      </c>
      <c r="N363" s="1">
        <v>3</v>
      </c>
      <c r="O363" s="1">
        <v>1</v>
      </c>
      <c r="P363" s="5">
        <v>9</v>
      </c>
    </row>
    <row r="364" spans="1:16">
      <c r="A364" s="1">
        <v>37</v>
      </c>
      <c r="B364" s="1">
        <v>3</v>
      </c>
      <c r="C364" s="1">
        <v>846</v>
      </c>
      <c r="D364" s="6">
        <v>0.1</v>
      </c>
      <c r="E364" s="6">
        <v>64.64</v>
      </c>
      <c r="F364" s="5">
        <v>0.5</v>
      </c>
      <c r="G364" s="5">
        <v>75.3</v>
      </c>
      <c r="H364" s="6">
        <v>2.2770511296076097</v>
      </c>
      <c r="I364" s="6">
        <v>3.6406619385342794E-2</v>
      </c>
      <c r="J364" s="6">
        <v>6.4640000000000004</v>
      </c>
      <c r="K364" s="1" t="s">
        <v>16</v>
      </c>
      <c r="L364" s="1" t="s">
        <v>17</v>
      </c>
      <c r="M364" s="1" t="s">
        <v>16</v>
      </c>
      <c r="N364" s="1">
        <v>3</v>
      </c>
      <c r="O364" s="1">
        <v>1</v>
      </c>
      <c r="P364" s="5">
        <v>9</v>
      </c>
    </row>
    <row r="365" spans="1:16">
      <c r="A365" s="1">
        <v>37</v>
      </c>
      <c r="B365" s="1">
        <v>4</v>
      </c>
      <c r="C365" s="1">
        <v>1226</v>
      </c>
      <c r="D365" s="6">
        <v>0.1</v>
      </c>
      <c r="E365" s="6">
        <v>96.85</v>
      </c>
      <c r="F365" s="5">
        <v>0.6</v>
      </c>
      <c r="G365" s="5">
        <v>48.4</v>
      </c>
      <c r="H365" s="6">
        <v>3.1203703703703702</v>
      </c>
      <c r="I365" s="6">
        <v>0.51851549755301796</v>
      </c>
      <c r="J365" s="6">
        <v>9.6850000000000005</v>
      </c>
      <c r="K365" s="1" t="s">
        <v>16</v>
      </c>
      <c r="L365" s="1" t="s">
        <v>17</v>
      </c>
      <c r="M365" s="1" t="s">
        <v>16</v>
      </c>
      <c r="N365" s="1">
        <v>3</v>
      </c>
      <c r="O365" s="1">
        <v>1</v>
      </c>
      <c r="P365" s="5">
        <v>15</v>
      </c>
    </row>
    <row r="366" spans="1:16">
      <c r="A366" s="1">
        <v>37</v>
      </c>
      <c r="B366" s="1">
        <v>5</v>
      </c>
      <c r="C366" s="1">
        <v>4623</v>
      </c>
      <c r="D366" s="6">
        <v>0.1</v>
      </c>
      <c r="E366" s="6">
        <v>172.17</v>
      </c>
      <c r="F366" s="5">
        <v>0.6</v>
      </c>
      <c r="G366" s="5">
        <v>87.2</v>
      </c>
      <c r="H366" s="6">
        <v>1.4967860422405876</v>
      </c>
      <c r="I366" s="6">
        <v>0.43564784771793208</v>
      </c>
      <c r="J366" s="6">
        <v>17.216999999999999</v>
      </c>
      <c r="K366" s="1" t="s">
        <v>16</v>
      </c>
      <c r="L366" s="1" t="s">
        <v>17</v>
      </c>
      <c r="M366" s="1" t="s">
        <v>16</v>
      </c>
      <c r="N366" s="1">
        <v>3</v>
      </c>
      <c r="O366" s="1">
        <v>1</v>
      </c>
      <c r="P366" s="5">
        <v>19</v>
      </c>
    </row>
    <row r="367" spans="1:16">
      <c r="A367" s="1">
        <v>37</v>
      </c>
      <c r="B367" s="1">
        <v>6</v>
      </c>
      <c r="C367" s="1">
        <v>6860</v>
      </c>
      <c r="D367" s="6">
        <v>0.1</v>
      </c>
      <c r="E367" s="6">
        <v>257.27999999999997</v>
      </c>
      <c r="F367" s="5">
        <v>0.4</v>
      </c>
      <c r="G367" s="5">
        <v>714.9</v>
      </c>
      <c r="H367" s="6">
        <v>1.9777960526315788</v>
      </c>
      <c r="I367" s="6">
        <v>0.39037900874635567</v>
      </c>
      <c r="J367" s="6">
        <v>25.727999999999998</v>
      </c>
      <c r="K367" s="1" t="s">
        <v>16</v>
      </c>
      <c r="L367" s="1" t="s">
        <v>17</v>
      </c>
      <c r="M367" s="1" t="s">
        <v>16</v>
      </c>
      <c r="N367" s="1">
        <v>3</v>
      </c>
      <c r="O367" s="1">
        <v>1</v>
      </c>
      <c r="P367" s="5">
        <v>4</v>
      </c>
    </row>
    <row r="368" spans="1:16">
      <c r="A368" s="1">
        <v>37</v>
      </c>
      <c r="B368" s="1">
        <v>7</v>
      </c>
      <c r="C368" s="1">
        <v>13184</v>
      </c>
      <c r="D368" s="6">
        <v>0.1</v>
      </c>
      <c r="E368" s="6">
        <v>244.76</v>
      </c>
      <c r="F368" s="5">
        <v>0.4</v>
      </c>
      <c r="G368" s="5">
        <v>674</v>
      </c>
      <c r="H368" s="6">
        <v>1.9173228346456694</v>
      </c>
      <c r="I368" s="6">
        <v>0.56947815533980584</v>
      </c>
      <c r="J368" s="6">
        <v>24.475999999999999</v>
      </c>
      <c r="K368" s="1" t="s">
        <v>16</v>
      </c>
      <c r="L368" s="1" t="s">
        <v>17</v>
      </c>
      <c r="M368" s="1" t="s">
        <v>16</v>
      </c>
      <c r="N368" s="1">
        <v>3</v>
      </c>
      <c r="O368" s="1">
        <v>1</v>
      </c>
      <c r="P368" s="5">
        <v>5</v>
      </c>
    </row>
    <row r="369" spans="1:16">
      <c r="A369" s="1">
        <v>37</v>
      </c>
      <c r="B369" s="1">
        <v>8</v>
      </c>
      <c r="C369" s="1">
        <v>16225</v>
      </c>
      <c r="D369" s="6">
        <v>0.1</v>
      </c>
      <c r="E369" s="6">
        <v>313.51</v>
      </c>
      <c r="F369" s="5">
        <v>0.4</v>
      </c>
      <c r="G369" s="5">
        <v>549</v>
      </c>
      <c r="H369" s="6">
        <v>1.5111420612813371</v>
      </c>
      <c r="I369" s="6">
        <v>0.53029275808936827</v>
      </c>
      <c r="J369" s="6">
        <v>31.350999999999999</v>
      </c>
      <c r="K369" s="1" t="s">
        <v>16</v>
      </c>
      <c r="L369" s="1" t="s">
        <v>17</v>
      </c>
      <c r="M369" s="1" t="s">
        <v>16</v>
      </c>
      <c r="N369" s="1">
        <v>3</v>
      </c>
      <c r="O369" s="1">
        <v>1</v>
      </c>
      <c r="P369" s="5">
        <v>7</v>
      </c>
    </row>
    <row r="370" spans="1:16">
      <c r="A370" s="1">
        <v>37</v>
      </c>
      <c r="B370" s="1">
        <v>9</v>
      </c>
      <c r="C370" s="1">
        <v>27162</v>
      </c>
      <c r="D370" s="6">
        <v>0.1</v>
      </c>
      <c r="E370" s="6">
        <v>479.53</v>
      </c>
      <c r="F370" s="5">
        <v>0.4</v>
      </c>
      <c r="G370" s="5">
        <v>1731</v>
      </c>
      <c r="H370" s="6">
        <v>1.1125769569041337</v>
      </c>
      <c r="I370" s="6">
        <v>0.39415359693689711</v>
      </c>
      <c r="J370" s="6">
        <v>47.953000000000003</v>
      </c>
      <c r="K370" s="1" t="s">
        <v>16</v>
      </c>
      <c r="L370" s="1" t="s">
        <v>17</v>
      </c>
      <c r="M370" s="1" t="s">
        <v>16</v>
      </c>
      <c r="N370" s="1">
        <v>3</v>
      </c>
      <c r="O370" s="1">
        <v>1</v>
      </c>
      <c r="P370" s="5">
        <v>3</v>
      </c>
    </row>
    <row r="371" spans="1:16">
      <c r="A371" s="1">
        <v>37</v>
      </c>
      <c r="B371" s="1">
        <v>10</v>
      </c>
      <c r="C371" s="1">
        <v>29736</v>
      </c>
      <c r="D371" s="6">
        <v>0.2</v>
      </c>
      <c r="E371" s="6">
        <v>479.42</v>
      </c>
      <c r="F371" s="5">
        <v>0.6</v>
      </c>
      <c r="G371" s="5">
        <v>2186</v>
      </c>
      <c r="H371" s="6">
        <v>1.1963842609003899</v>
      </c>
      <c r="I371" s="6">
        <v>0.34069814366424533</v>
      </c>
      <c r="J371" s="6">
        <v>95.884000000000015</v>
      </c>
      <c r="K371" s="1" t="s">
        <v>16</v>
      </c>
      <c r="L371" s="1" t="s">
        <v>17</v>
      </c>
      <c r="M371" s="1" t="s">
        <v>16</v>
      </c>
      <c r="N371" s="1">
        <v>3</v>
      </c>
      <c r="O371" s="1">
        <v>1</v>
      </c>
      <c r="P371" s="5">
        <v>5</v>
      </c>
    </row>
    <row r="372" spans="1:16">
      <c r="A372" s="1">
        <v>38</v>
      </c>
      <c r="B372" s="1">
        <v>1</v>
      </c>
      <c r="C372" s="1">
        <v>14606</v>
      </c>
      <c r="D372" s="6">
        <v>0.12</v>
      </c>
      <c r="E372" s="6">
        <v>1573.2</v>
      </c>
      <c r="F372" s="5">
        <v>0.7</v>
      </c>
      <c r="G372" s="5">
        <v>1343.6</v>
      </c>
      <c r="H372" s="6">
        <v>4.3026004728132383</v>
      </c>
      <c r="I372" s="6">
        <v>0.20477885800356019</v>
      </c>
      <c r="J372" s="6">
        <v>188.78399999999999</v>
      </c>
      <c r="K372" s="1" t="s">
        <v>16</v>
      </c>
      <c r="L372" s="1" t="s">
        <v>16</v>
      </c>
      <c r="M372" s="1" t="s">
        <v>16</v>
      </c>
      <c r="N372" s="1">
        <v>3</v>
      </c>
      <c r="O372" s="1">
        <v>3</v>
      </c>
      <c r="P372" s="5">
        <v>13</v>
      </c>
    </row>
    <row r="373" spans="1:16">
      <c r="A373" s="1">
        <v>38</v>
      </c>
      <c r="B373" s="1">
        <v>2</v>
      </c>
      <c r="C373" s="1">
        <v>37777</v>
      </c>
      <c r="D373" s="6">
        <v>0.14000000000000001</v>
      </c>
      <c r="E373" s="6">
        <v>2022</v>
      </c>
      <c r="F373" s="5">
        <v>0.7</v>
      </c>
      <c r="G373" s="5">
        <v>1533</v>
      </c>
      <c r="H373" s="6">
        <v>2.7386934673366836</v>
      </c>
      <c r="I373" s="6">
        <v>0.3272837970193504</v>
      </c>
      <c r="J373" s="6">
        <v>283.08</v>
      </c>
      <c r="K373" s="1" t="s">
        <v>16</v>
      </c>
      <c r="L373" s="1" t="s">
        <v>16</v>
      </c>
      <c r="M373" s="1" t="s">
        <v>16</v>
      </c>
      <c r="N373" s="1">
        <v>3</v>
      </c>
      <c r="O373" s="1">
        <v>3</v>
      </c>
      <c r="P373" s="5">
        <v>18</v>
      </c>
    </row>
    <row r="374" spans="1:16">
      <c r="A374" s="1">
        <v>38</v>
      </c>
      <c r="B374" s="1">
        <v>3</v>
      </c>
      <c r="C374" s="1">
        <v>37776</v>
      </c>
      <c r="D374" s="6">
        <v>0.17</v>
      </c>
      <c r="E374" s="6">
        <v>2025</v>
      </c>
      <c r="F374" s="5">
        <v>0.7</v>
      </c>
      <c r="G374" s="5">
        <v>1890</v>
      </c>
      <c r="H374" s="6">
        <v>3.2494145199063236</v>
      </c>
      <c r="I374" s="6">
        <v>0.29356469716221939</v>
      </c>
      <c r="J374" s="6">
        <v>344.25</v>
      </c>
      <c r="K374" s="1" t="s">
        <v>16</v>
      </c>
      <c r="L374" s="1" t="s">
        <v>16</v>
      </c>
      <c r="M374" s="1" t="s">
        <v>16</v>
      </c>
      <c r="N374" s="1">
        <v>3</v>
      </c>
      <c r="O374" s="1">
        <v>3</v>
      </c>
      <c r="P374" s="5">
        <v>18</v>
      </c>
    </row>
    <row r="375" spans="1:16">
      <c r="A375" s="1">
        <v>38</v>
      </c>
      <c r="B375" s="1">
        <v>4</v>
      </c>
      <c r="C375" s="1">
        <v>41378</v>
      </c>
      <c r="D375" s="6">
        <v>0.2</v>
      </c>
      <c r="E375" s="6">
        <v>2050</v>
      </c>
      <c r="F375" s="5">
        <v>0.6</v>
      </c>
      <c r="G375" s="5">
        <v>1870.8</v>
      </c>
      <c r="H375" s="6">
        <v>3.4513742071881603</v>
      </c>
      <c r="I375" s="6">
        <v>0.41294891004881823</v>
      </c>
      <c r="J375" s="6">
        <v>410</v>
      </c>
      <c r="K375" s="1" t="s">
        <v>16</v>
      </c>
      <c r="L375" s="1" t="s">
        <v>16</v>
      </c>
      <c r="M375" s="1" t="s">
        <v>16</v>
      </c>
      <c r="N375" s="1">
        <v>3</v>
      </c>
      <c r="O375" s="1">
        <v>3</v>
      </c>
      <c r="P375" s="5">
        <v>22</v>
      </c>
    </row>
    <row r="376" spans="1:16">
      <c r="A376" s="1">
        <v>38</v>
      </c>
      <c r="B376" s="1">
        <v>5</v>
      </c>
      <c r="C376" s="1">
        <v>43679</v>
      </c>
      <c r="D376" s="6">
        <v>0.2</v>
      </c>
      <c r="E376" s="6">
        <v>2064</v>
      </c>
      <c r="F376" s="5">
        <v>0.7</v>
      </c>
      <c r="G376" s="5">
        <v>1383</v>
      </c>
      <c r="H376" s="6">
        <v>3.0561023622047245</v>
      </c>
      <c r="I376" s="6">
        <v>0.38885963506490534</v>
      </c>
      <c r="J376" s="6">
        <v>412.8</v>
      </c>
      <c r="K376" s="1" t="s">
        <v>16</v>
      </c>
      <c r="L376" s="1" t="s">
        <v>16</v>
      </c>
      <c r="M376" s="1" t="s">
        <v>16</v>
      </c>
      <c r="N376" s="1">
        <v>3</v>
      </c>
      <c r="O376" s="1">
        <v>3</v>
      </c>
      <c r="P376" s="5">
        <v>31</v>
      </c>
    </row>
    <row r="377" spans="1:16">
      <c r="A377" s="1">
        <v>38</v>
      </c>
      <c r="B377" s="1">
        <v>6</v>
      </c>
      <c r="C377" s="1">
        <v>45027</v>
      </c>
      <c r="D377" s="6">
        <v>0.21</v>
      </c>
      <c r="E377" s="6">
        <v>2069</v>
      </c>
      <c r="F377" s="5">
        <v>0.6</v>
      </c>
      <c r="G377" s="5">
        <v>1891.7</v>
      </c>
      <c r="H377" s="6">
        <v>3</v>
      </c>
      <c r="I377" s="6">
        <v>0.34115086503653363</v>
      </c>
      <c r="J377" s="6">
        <v>434.49</v>
      </c>
      <c r="K377" s="1" t="s">
        <v>16</v>
      </c>
      <c r="L377" s="1" t="s">
        <v>16</v>
      </c>
      <c r="M377" s="1" t="s">
        <v>16</v>
      </c>
      <c r="N377" s="1">
        <v>3</v>
      </c>
      <c r="O377" s="1">
        <v>3</v>
      </c>
      <c r="P377" s="5">
        <v>23</v>
      </c>
    </row>
    <row r="378" spans="1:16">
      <c r="A378" s="1">
        <v>38</v>
      </c>
      <c r="B378" s="1">
        <v>7</v>
      </c>
      <c r="C378" s="1">
        <v>43699</v>
      </c>
      <c r="D378" s="6">
        <v>0.21</v>
      </c>
      <c r="E378" s="6">
        <v>2019</v>
      </c>
      <c r="F378" s="5">
        <v>0.7</v>
      </c>
      <c r="G378" s="5">
        <v>2058</v>
      </c>
      <c r="H378" s="6">
        <v>2.2395369545859305</v>
      </c>
      <c r="I378" s="6">
        <v>0.34689580997276825</v>
      </c>
      <c r="J378" s="6">
        <v>423.99</v>
      </c>
      <c r="K378" s="1" t="s">
        <v>16</v>
      </c>
      <c r="L378" s="1" t="s">
        <v>16</v>
      </c>
      <c r="M378" s="1" t="s">
        <v>16</v>
      </c>
      <c r="N378" s="1">
        <v>3</v>
      </c>
      <c r="O378" s="1">
        <v>3</v>
      </c>
      <c r="P378" s="5">
        <v>21</v>
      </c>
    </row>
    <row r="379" spans="1:16">
      <c r="A379" s="1">
        <v>38</v>
      </c>
      <c r="B379" s="1">
        <v>8</v>
      </c>
      <c r="C379" s="1">
        <v>50045</v>
      </c>
      <c r="D379" s="6">
        <v>0.21</v>
      </c>
      <c r="E379" s="6">
        <v>2042</v>
      </c>
      <c r="F379" s="5">
        <v>1</v>
      </c>
      <c r="G379" s="5">
        <v>1121</v>
      </c>
      <c r="H379" s="6">
        <v>1.6855400696864111</v>
      </c>
      <c r="I379" s="6">
        <v>0.40535518033769607</v>
      </c>
      <c r="J379" s="6">
        <v>428.82</v>
      </c>
      <c r="K379" s="1" t="s">
        <v>16</v>
      </c>
      <c r="L379" s="1" t="s">
        <v>16</v>
      </c>
      <c r="M379" s="1" t="s">
        <v>16</v>
      </c>
      <c r="N379" s="1">
        <v>3</v>
      </c>
      <c r="O379" s="1">
        <v>3</v>
      </c>
      <c r="P379" s="5">
        <v>38</v>
      </c>
    </row>
    <row r="380" spans="1:16">
      <c r="A380" s="1">
        <v>38</v>
      </c>
      <c r="B380" s="1">
        <v>9</v>
      </c>
      <c r="C380" s="1">
        <v>49988</v>
      </c>
      <c r="D380" s="6">
        <v>0.21</v>
      </c>
      <c r="E380" s="6">
        <v>2045</v>
      </c>
      <c r="F380" s="5">
        <v>1.1000000000000001</v>
      </c>
      <c r="G380" s="5">
        <v>1354</v>
      </c>
      <c r="H380" s="6">
        <v>1.6595012897678418</v>
      </c>
      <c r="I380" s="6">
        <v>0.38633271985276468</v>
      </c>
      <c r="J380" s="6">
        <v>429.45</v>
      </c>
      <c r="K380" s="1" t="s">
        <v>16</v>
      </c>
      <c r="L380" s="1" t="s">
        <v>16</v>
      </c>
      <c r="M380" s="1" t="s">
        <v>16</v>
      </c>
      <c r="N380" s="1">
        <v>3</v>
      </c>
      <c r="O380" s="1">
        <v>3</v>
      </c>
      <c r="P380" s="5">
        <v>32</v>
      </c>
    </row>
    <row r="381" spans="1:16">
      <c r="A381" s="1">
        <v>38</v>
      </c>
      <c r="B381" s="1">
        <v>10</v>
      </c>
      <c r="C381" s="1">
        <v>53902</v>
      </c>
      <c r="D381" s="6">
        <v>0.21</v>
      </c>
      <c r="E381" s="6">
        <v>2043</v>
      </c>
      <c r="F381" s="5">
        <v>0.9</v>
      </c>
      <c r="G381" s="5">
        <v>2268</v>
      </c>
      <c r="H381" s="6">
        <v>1.9303054032889584</v>
      </c>
      <c r="I381" s="6">
        <v>0.37946643909316907</v>
      </c>
      <c r="J381" s="6">
        <v>429.03</v>
      </c>
      <c r="K381" s="1" t="s">
        <v>16</v>
      </c>
      <c r="L381" s="1" t="s">
        <v>16</v>
      </c>
      <c r="M381" s="1" t="s">
        <v>16</v>
      </c>
      <c r="N381" s="1">
        <v>3</v>
      </c>
      <c r="O381" s="1">
        <v>3</v>
      </c>
      <c r="P381" s="5">
        <v>19</v>
      </c>
    </row>
    <row r="382" spans="1:16">
      <c r="A382" s="1">
        <v>39</v>
      </c>
      <c r="B382" s="1">
        <v>1</v>
      </c>
      <c r="C382" s="1">
        <v>23582</v>
      </c>
      <c r="D382" s="6">
        <v>0.93</v>
      </c>
      <c r="E382" s="6">
        <v>752.87</v>
      </c>
      <c r="F382" s="5">
        <v>3.9</v>
      </c>
      <c r="G382" s="5">
        <v>2221</v>
      </c>
      <c r="H382" s="6">
        <v>2.3134328358208953</v>
      </c>
      <c r="I382" s="6">
        <v>0.43702824187939954</v>
      </c>
      <c r="J382" s="6">
        <v>700.16910000000007</v>
      </c>
      <c r="K382" s="1" t="s">
        <v>16</v>
      </c>
      <c r="L382" s="1" t="s">
        <v>17</v>
      </c>
      <c r="M382" s="1" t="s">
        <v>16</v>
      </c>
      <c r="N382" s="1">
        <v>3</v>
      </c>
      <c r="O382" s="1">
        <v>3</v>
      </c>
      <c r="P382" s="5">
        <v>34</v>
      </c>
    </row>
    <row r="383" spans="1:16">
      <c r="A383" s="1">
        <v>39</v>
      </c>
      <c r="B383" s="1">
        <v>2</v>
      </c>
      <c r="C383" s="1">
        <v>24673</v>
      </c>
      <c r="D383" s="6">
        <v>1</v>
      </c>
      <c r="E383" s="6">
        <v>723.42</v>
      </c>
      <c r="F383" s="5">
        <v>3.7</v>
      </c>
      <c r="G383" s="5">
        <v>1907</v>
      </c>
      <c r="H383" s="6">
        <v>2.4677716390423576</v>
      </c>
      <c r="I383" s="6">
        <v>0.41340736837838932</v>
      </c>
      <c r="J383" s="6">
        <v>723.42</v>
      </c>
      <c r="K383" s="1" t="s">
        <v>16</v>
      </c>
      <c r="L383" s="1" t="s">
        <v>17</v>
      </c>
      <c r="M383" s="1" t="s">
        <v>16</v>
      </c>
      <c r="N383" s="1">
        <v>3</v>
      </c>
      <c r="O383" s="1">
        <v>3</v>
      </c>
      <c r="P383" s="5">
        <v>39</v>
      </c>
    </row>
    <row r="384" spans="1:16">
      <c r="A384" s="1">
        <v>39</v>
      </c>
      <c r="B384" s="1">
        <v>3</v>
      </c>
      <c r="C384" s="1">
        <v>24040</v>
      </c>
      <c r="D384" s="6">
        <v>1.1200000000000001</v>
      </c>
      <c r="E384" s="6">
        <v>676.4</v>
      </c>
      <c r="F384" s="5">
        <v>3.8</v>
      </c>
      <c r="G384" s="5">
        <v>1808</v>
      </c>
      <c r="H384" s="6">
        <v>2.674731182795699</v>
      </c>
      <c r="I384" s="6">
        <v>0.47986688851913478</v>
      </c>
      <c r="J384" s="6">
        <v>757.5680000000001</v>
      </c>
      <c r="K384" s="1" t="s">
        <v>16</v>
      </c>
      <c r="L384" s="1" t="s">
        <v>17</v>
      </c>
      <c r="M384" s="1" t="s">
        <v>16</v>
      </c>
      <c r="N384" s="1">
        <v>3</v>
      </c>
      <c r="O384" s="1">
        <v>3</v>
      </c>
      <c r="P384" s="5">
        <v>42</v>
      </c>
    </row>
    <row r="385" spans="1:16">
      <c r="A385" s="1">
        <v>39</v>
      </c>
      <c r="B385" s="1">
        <v>4</v>
      </c>
      <c r="C385" s="1">
        <v>23830</v>
      </c>
      <c r="D385" s="6">
        <v>1.1599999999999999</v>
      </c>
      <c r="E385" s="6">
        <v>661.13</v>
      </c>
      <c r="F385" s="5">
        <v>3.8</v>
      </c>
      <c r="G385" s="5">
        <v>1374</v>
      </c>
      <c r="H385" s="6">
        <v>2.639388489208633</v>
      </c>
      <c r="I385" s="6">
        <v>0.45711288292068819</v>
      </c>
      <c r="J385" s="6">
        <v>766.91079999999999</v>
      </c>
      <c r="K385" s="1" t="s">
        <v>16</v>
      </c>
      <c r="L385" s="1" t="s">
        <v>17</v>
      </c>
      <c r="M385" s="1" t="s">
        <v>16</v>
      </c>
      <c r="N385" s="1">
        <v>3</v>
      </c>
      <c r="O385" s="1">
        <v>3</v>
      </c>
      <c r="P385" s="5">
        <v>57</v>
      </c>
    </row>
    <row r="386" spans="1:16">
      <c r="A386" s="1">
        <v>39</v>
      </c>
      <c r="B386" s="1">
        <v>5</v>
      </c>
      <c r="C386" s="1">
        <v>25499</v>
      </c>
      <c r="D386" s="6">
        <v>1.1599999999999999</v>
      </c>
      <c r="E386" s="6">
        <v>669.85</v>
      </c>
      <c r="F386" s="5">
        <v>3</v>
      </c>
      <c r="G386" s="5">
        <v>1396</v>
      </c>
      <c r="H386" s="6">
        <v>3.0210867802108679</v>
      </c>
      <c r="I386" s="6">
        <v>0.4438213263265226</v>
      </c>
      <c r="J386" s="6">
        <v>777.02599999999995</v>
      </c>
      <c r="K386" s="1" t="s">
        <v>16</v>
      </c>
      <c r="L386" s="1" t="s">
        <v>17</v>
      </c>
      <c r="M386" s="1" t="s">
        <v>16</v>
      </c>
      <c r="N386" s="1">
        <v>3</v>
      </c>
      <c r="O386" s="1">
        <v>3</v>
      </c>
      <c r="P386" s="5">
        <v>55</v>
      </c>
    </row>
    <row r="387" spans="1:16">
      <c r="A387" s="1">
        <v>39</v>
      </c>
      <c r="B387" s="1">
        <v>6</v>
      </c>
      <c r="C387" s="1">
        <v>27645</v>
      </c>
      <c r="D387" s="6">
        <v>1.1599999999999999</v>
      </c>
      <c r="E387" s="6">
        <v>677.5</v>
      </c>
      <c r="F387" s="5">
        <v>3.5</v>
      </c>
      <c r="G387" s="5">
        <v>1513</v>
      </c>
      <c r="H387" s="6">
        <v>2.5884955752212391</v>
      </c>
      <c r="I387" s="6">
        <v>0.48048471694700667</v>
      </c>
      <c r="J387" s="6">
        <v>785.9</v>
      </c>
      <c r="K387" s="1" t="s">
        <v>16</v>
      </c>
      <c r="L387" s="1" t="s">
        <v>17</v>
      </c>
      <c r="M387" s="1" t="s">
        <v>16</v>
      </c>
      <c r="N387" s="1">
        <v>3</v>
      </c>
      <c r="O387" s="1">
        <v>3</v>
      </c>
      <c r="P387" s="5">
        <v>52</v>
      </c>
    </row>
    <row r="388" spans="1:16">
      <c r="A388" s="1">
        <v>39</v>
      </c>
      <c r="B388" s="1">
        <v>7</v>
      </c>
      <c r="C388" s="1">
        <v>35515</v>
      </c>
      <c r="D388" s="6">
        <v>1.3</v>
      </c>
      <c r="E388" s="6">
        <v>904.84</v>
      </c>
      <c r="F388" s="5">
        <v>3.8</v>
      </c>
      <c r="G388" s="5">
        <v>438</v>
      </c>
      <c r="H388" s="6">
        <v>2.9347826086956528</v>
      </c>
      <c r="I388" s="6">
        <v>0.51783753343657613</v>
      </c>
      <c r="J388" s="6">
        <v>1176.2920000000001</v>
      </c>
      <c r="K388" s="1" t="s">
        <v>16</v>
      </c>
      <c r="L388" s="1" t="s">
        <v>17</v>
      </c>
      <c r="M388" s="1" t="s">
        <v>16</v>
      </c>
      <c r="N388" s="1">
        <v>3</v>
      </c>
      <c r="O388" s="1">
        <v>3</v>
      </c>
      <c r="P388" s="5">
        <v>100</v>
      </c>
    </row>
    <row r="389" spans="1:16">
      <c r="A389" s="1">
        <v>39</v>
      </c>
      <c r="B389" s="1">
        <v>8</v>
      </c>
      <c r="C389" s="1">
        <v>39562</v>
      </c>
      <c r="D389" s="6">
        <v>1.34</v>
      </c>
      <c r="E389" s="6">
        <v>912.66</v>
      </c>
      <c r="F389" s="5">
        <v>4.4000000000000004</v>
      </c>
      <c r="G389" s="5">
        <v>299</v>
      </c>
      <c r="H389" s="6">
        <v>3.6303827751196178</v>
      </c>
      <c r="I389" s="6">
        <v>0.54382993781911937</v>
      </c>
      <c r="J389" s="6">
        <v>1222.9644000000001</v>
      </c>
      <c r="K389" s="1" t="s">
        <v>16</v>
      </c>
      <c r="L389" s="1" t="s">
        <v>17</v>
      </c>
      <c r="M389" s="1" t="s">
        <v>16</v>
      </c>
      <c r="N389" s="1">
        <v>3</v>
      </c>
      <c r="O389" s="1">
        <v>3</v>
      </c>
      <c r="P389" s="5">
        <v>100</v>
      </c>
    </row>
    <row r="390" spans="1:16">
      <c r="A390" s="1">
        <v>39</v>
      </c>
      <c r="B390" s="1">
        <v>9</v>
      </c>
      <c r="C390" s="1">
        <v>41891</v>
      </c>
      <c r="D390" s="6">
        <v>1.34</v>
      </c>
      <c r="E390" s="6">
        <v>927.45</v>
      </c>
      <c r="F390" s="5">
        <v>4.0999999999999996</v>
      </c>
      <c r="G390" s="5">
        <v>1278</v>
      </c>
      <c r="H390" s="6">
        <v>3.3771486349848328</v>
      </c>
      <c r="I390" s="6">
        <v>0.53226229977799522</v>
      </c>
      <c r="J390" s="6">
        <v>1242.7830000000001</v>
      </c>
      <c r="K390" s="1" t="s">
        <v>16</v>
      </c>
      <c r="L390" s="1" t="s">
        <v>17</v>
      </c>
      <c r="M390" s="1" t="s">
        <v>16</v>
      </c>
      <c r="N390" s="1">
        <v>3</v>
      </c>
      <c r="O390" s="1">
        <v>3</v>
      </c>
      <c r="P390" s="5">
        <v>96</v>
      </c>
    </row>
    <row r="391" spans="1:16">
      <c r="A391" s="1">
        <v>39</v>
      </c>
      <c r="B391" s="1">
        <v>10</v>
      </c>
      <c r="C391" s="1">
        <v>45885</v>
      </c>
      <c r="D391" s="6">
        <v>1.34</v>
      </c>
      <c r="E391" s="6">
        <v>952.93</v>
      </c>
      <c r="F391" s="5">
        <v>3.2</v>
      </c>
      <c r="G391" s="5">
        <v>2597</v>
      </c>
      <c r="H391" s="6">
        <v>3.4006211180124217</v>
      </c>
      <c r="I391" s="6">
        <v>0.50419527078565984</v>
      </c>
      <c r="J391" s="6">
        <v>1276.9262000000001</v>
      </c>
      <c r="K391" s="1" t="s">
        <v>16</v>
      </c>
      <c r="L391" s="1" t="s">
        <v>17</v>
      </c>
      <c r="M391" s="1" t="s">
        <v>16</v>
      </c>
      <c r="N391" s="1">
        <v>3</v>
      </c>
      <c r="O391" s="1">
        <v>3</v>
      </c>
      <c r="P391" s="5">
        <v>48</v>
      </c>
    </row>
    <row r="392" spans="1:16">
      <c r="A392" s="1">
        <v>40</v>
      </c>
      <c r="B392" s="1">
        <v>1</v>
      </c>
      <c r="C392" s="1">
        <v>37312</v>
      </c>
      <c r="D392" s="6">
        <v>1.02</v>
      </c>
      <c r="E392" s="6">
        <v>1362</v>
      </c>
      <c r="F392" s="5">
        <v>3.2</v>
      </c>
      <c r="G392" s="5">
        <v>3407</v>
      </c>
      <c r="H392" s="6">
        <v>5.6272401433691757</v>
      </c>
      <c r="I392" s="6">
        <v>0.49338014579759865</v>
      </c>
      <c r="J392" s="6">
        <v>1389.24</v>
      </c>
      <c r="K392" s="1" t="s">
        <v>16</v>
      </c>
      <c r="L392" s="1" t="s">
        <v>17</v>
      </c>
      <c r="M392" s="1" t="s">
        <v>16</v>
      </c>
      <c r="N392" s="1">
        <v>1</v>
      </c>
      <c r="O392" s="1">
        <v>2</v>
      </c>
      <c r="P392" s="5">
        <v>35</v>
      </c>
    </row>
    <row r="393" spans="1:16">
      <c r="A393" s="1">
        <v>40</v>
      </c>
      <c r="B393" s="1">
        <v>2</v>
      </c>
      <c r="C393" s="1">
        <v>37987</v>
      </c>
      <c r="D393" s="6">
        <v>1.1200000000000001</v>
      </c>
      <c r="E393" s="6">
        <v>1470.1</v>
      </c>
      <c r="F393" s="5">
        <v>2.7</v>
      </c>
      <c r="G393" s="5">
        <v>3636</v>
      </c>
      <c r="H393" s="6">
        <v>4.6736725663716818</v>
      </c>
      <c r="I393" s="6">
        <v>0.42314476004949064</v>
      </c>
      <c r="J393" s="6">
        <v>1646.5119999999999</v>
      </c>
      <c r="K393" s="1" t="s">
        <v>16</v>
      </c>
      <c r="L393" s="1" t="s">
        <v>17</v>
      </c>
      <c r="M393" s="1" t="s">
        <v>16</v>
      </c>
      <c r="N393" s="1">
        <v>1</v>
      </c>
      <c r="O393" s="1">
        <v>2</v>
      </c>
      <c r="P393" s="5">
        <v>35</v>
      </c>
    </row>
    <row r="394" spans="1:16">
      <c r="A394" s="1">
        <v>40</v>
      </c>
      <c r="B394" s="1">
        <v>3</v>
      </c>
      <c r="C394" s="1">
        <v>42942</v>
      </c>
      <c r="D394" s="6">
        <v>1.23</v>
      </c>
      <c r="E394" s="6">
        <v>1158.0999999999999</v>
      </c>
      <c r="F394" s="5">
        <v>2.1</v>
      </c>
      <c r="G394" s="5">
        <v>4087</v>
      </c>
      <c r="H394" s="6">
        <v>5.9467758444216985</v>
      </c>
      <c r="I394" s="6">
        <v>0.46572120534674677</v>
      </c>
      <c r="J394" s="6">
        <v>1424.463</v>
      </c>
      <c r="K394" s="1" t="s">
        <v>16</v>
      </c>
      <c r="L394" s="1" t="s">
        <v>17</v>
      </c>
      <c r="M394" s="1" t="s">
        <v>16</v>
      </c>
      <c r="N394" s="1">
        <v>1</v>
      </c>
      <c r="O394" s="1">
        <v>2</v>
      </c>
      <c r="P394" s="5">
        <v>34</v>
      </c>
    </row>
    <row r="395" spans="1:16">
      <c r="A395" s="1">
        <v>40</v>
      </c>
      <c r="B395" s="1">
        <v>4</v>
      </c>
      <c r="C395" s="1">
        <v>38536</v>
      </c>
      <c r="D395" s="6">
        <v>1.37</v>
      </c>
      <c r="E395" s="6">
        <v>1129.5</v>
      </c>
      <c r="F395" s="5">
        <v>2.1</v>
      </c>
      <c r="G395" s="5">
        <v>2923</v>
      </c>
      <c r="H395" s="6">
        <v>5.5870279146141222</v>
      </c>
      <c r="I395" s="6">
        <v>0.41792090512767283</v>
      </c>
      <c r="J395" s="6">
        <v>1547.415</v>
      </c>
      <c r="K395" s="1" t="s">
        <v>16</v>
      </c>
      <c r="L395" s="1" t="s">
        <v>17</v>
      </c>
      <c r="M395" s="1" t="s">
        <v>16</v>
      </c>
      <c r="N395" s="1">
        <v>1</v>
      </c>
      <c r="O395" s="1">
        <v>2</v>
      </c>
      <c r="P395" s="5">
        <v>53</v>
      </c>
    </row>
    <row r="396" spans="1:16">
      <c r="A396" s="1">
        <v>40</v>
      </c>
      <c r="B396" s="1">
        <v>5</v>
      </c>
      <c r="C396" s="1">
        <v>40777</v>
      </c>
      <c r="D396" s="6">
        <v>1.38</v>
      </c>
      <c r="E396" s="6">
        <v>1045.0999999999999</v>
      </c>
      <c r="F396" s="5">
        <v>2.2000000000000002</v>
      </c>
      <c r="G396" s="5">
        <v>2843</v>
      </c>
      <c r="H396" s="6">
        <v>5.1819685690653436</v>
      </c>
      <c r="I396" s="6">
        <v>0.43782033989749125</v>
      </c>
      <c r="J396" s="6">
        <v>1442.2379999999998</v>
      </c>
      <c r="K396" s="1" t="s">
        <v>16</v>
      </c>
      <c r="L396" s="1" t="s">
        <v>17</v>
      </c>
      <c r="M396" s="1" t="s">
        <v>16</v>
      </c>
      <c r="N396" s="1">
        <v>1</v>
      </c>
      <c r="O396" s="1">
        <v>2</v>
      </c>
      <c r="P396" s="5">
        <v>53</v>
      </c>
    </row>
    <row r="397" spans="1:16">
      <c r="A397" s="1">
        <v>40</v>
      </c>
      <c r="B397" s="1">
        <v>6</v>
      </c>
      <c r="C397" s="1">
        <v>39426</v>
      </c>
      <c r="D397" s="6">
        <v>1.4</v>
      </c>
      <c r="E397" s="6">
        <v>1042.9000000000001</v>
      </c>
      <c r="F397" s="5">
        <v>2.9</v>
      </c>
      <c r="G397" s="5">
        <v>2884</v>
      </c>
      <c r="H397" s="6">
        <v>4.480830670926518</v>
      </c>
      <c r="I397" s="6">
        <v>0.4036169025516157</v>
      </c>
      <c r="J397" s="6">
        <v>1460.06</v>
      </c>
      <c r="K397" s="1" t="s">
        <v>16</v>
      </c>
      <c r="L397" s="1" t="s">
        <v>17</v>
      </c>
      <c r="M397" s="1" t="s">
        <v>16</v>
      </c>
      <c r="N397" s="1">
        <v>1</v>
      </c>
      <c r="O397" s="1">
        <v>2</v>
      </c>
      <c r="P397" s="5">
        <v>51</v>
      </c>
    </row>
    <row r="398" spans="1:16">
      <c r="A398" s="1">
        <v>40</v>
      </c>
      <c r="B398" s="1">
        <v>7</v>
      </c>
      <c r="C398" s="1">
        <v>40319</v>
      </c>
      <c r="D398" s="6">
        <v>1.4</v>
      </c>
      <c r="E398" s="6">
        <v>1002</v>
      </c>
      <c r="F398" s="5">
        <v>3.2</v>
      </c>
      <c r="G398" s="5">
        <v>1236</v>
      </c>
      <c r="H398" s="6">
        <v>2.9069767441860468</v>
      </c>
      <c r="I398" s="6">
        <v>0.33277115007812696</v>
      </c>
      <c r="J398" s="6">
        <v>1402.8</v>
      </c>
      <c r="K398" s="1" t="s">
        <v>16</v>
      </c>
      <c r="L398" s="1" t="s">
        <v>17</v>
      </c>
      <c r="M398" s="1" t="s">
        <v>16</v>
      </c>
      <c r="N398" s="1">
        <v>1</v>
      </c>
      <c r="O398" s="1">
        <v>2</v>
      </c>
      <c r="P398" s="5">
        <v>100</v>
      </c>
    </row>
    <row r="399" spans="1:16">
      <c r="A399" s="1">
        <v>40</v>
      </c>
      <c r="B399" s="1">
        <v>8</v>
      </c>
      <c r="C399" s="1">
        <v>34621</v>
      </c>
      <c r="D399" s="6">
        <v>1.4</v>
      </c>
      <c r="E399" s="6">
        <v>993.94</v>
      </c>
      <c r="F399" s="5">
        <v>3.2</v>
      </c>
      <c r="G399" s="5">
        <v>2012</v>
      </c>
      <c r="H399" s="6">
        <v>4.774774774774774</v>
      </c>
      <c r="I399" s="6">
        <v>0.36807140175038272</v>
      </c>
      <c r="J399" s="6">
        <v>1391.5160000000001</v>
      </c>
      <c r="K399" s="1" t="s">
        <v>16</v>
      </c>
      <c r="L399" s="1" t="s">
        <v>17</v>
      </c>
      <c r="M399" s="1" t="s">
        <v>16</v>
      </c>
      <c r="N399" s="1">
        <v>1</v>
      </c>
      <c r="O399" s="1">
        <v>2</v>
      </c>
      <c r="P399" s="5">
        <v>70</v>
      </c>
    </row>
    <row r="400" spans="1:16">
      <c r="A400" s="1">
        <v>40</v>
      </c>
      <c r="B400" s="1">
        <v>9</v>
      </c>
      <c r="C400" s="1">
        <v>37039</v>
      </c>
      <c r="D400" s="6">
        <v>1.4</v>
      </c>
      <c r="E400" s="6">
        <v>997.28</v>
      </c>
      <c r="F400" s="5">
        <v>3.4</v>
      </c>
      <c r="G400" s="5">
        <v>1607</v>
      </c>
      <c r="H400" s="6">
        <v>4.2163009404388712</v>
      </c>
      <c r="I400" s="6">
        <v>0.46826318205135126</v>
      </c>
      <c r="J400" s="6">
        <v>1396.1919999999998</v>
      </c>
      <c r="K400" s="1" t="s">
        <v>16</v>
      </c>
      <c r="L400" s="1" t="s">
        <v>17</v>
      </c>
      <c r="M400" s="1" t="s">
        <v>16</v>
      </c>
      <c r="N400" s="1">
        <v>1</v>
      </c>
      <c r="O400" s="1">
        <v>2</v>
      </c>
      <c r="P400" s="5">
        <v>88</v>
      </c>
    </row>
    <row r="401" spans="1:16">
      <c r="A401" s="1">
        <v>40</v>
      </c>
      <c r="B401" s="1">
        <v>10</v>
      </c>
      <c r="C401" s="1">
        <v>35632</v>
      </c>
      <c r="D401" s="6">
        <v>1.4</v>
      </c>
      <c r="E401" s="6">
        <v>994.34</v>
      </c>
      <c r="F401" s="5">
        <v>3.2</v>
      </c>
      <c r="G401" s="5">
        <v>2390</v>
      </c>
      <c r="H401" s="6">
        <v>3.9866071428571428</v>
      </c>
      <c r="I401" s="6">
        <v>0.37850808262236191</v>
      </c>
      <c r="J401" s="6">
        <v>1392.076</v>
      </c>
      <c r="K401" s="1" t="s">
        <v>16</v>
      </c>
      <c r="L401" s="1" t="s">
        <v>17</v>
      </c>
      <c r="M401" s="1" t="s">
        <v>16</v>
      </c>
      <c r="N401" s="1">
        <v>1</v>
      </c>
      <c r="O401" s="1">
        <v>2</v>
      </c>
      <c r="P401" s="5">
        <v>59</v>
      </c>
    </row>
    <row r="402" spans="1:16">
      <c r="A402" s="1">
        <v>41</v>
      </c>
      <c r="B402" s="1">
        <v>1</v>
      </c>
      <c r="C402" s="1">
        <v>14477</v>
      </c>
      <c r="D402" s="6">
        <v>1.6</v>
      </c>
      <c r="E402" s="6">
        <v>345.9</v>
      </c>
      <c r="F402" s="5">
        <v>2.7</v>
      </c>
      <c r="G402" s="5">
        <v>1252</v>
      </c>
      <c r="H402" s="6">
        <v>3.9736664415935179</v>
      </c>
      <c r="I402" s="6">
        <v>0.36665054914692269</v>
      </c>
      <c r="J402" s="6">
        <v>553.44000000000005</v>
      </c>
      <c r="K402" s="1" t="s">
        <v>17</v>
      </c>
      <c r="L402" s="1" t="s">
        <v>17</v>
      </c>
      <c r="M402" s="1" t="s">
        <v>17</v>
      </c>
      <c r="N402" s="1">
        <v>3</v>
      </c>
      <c r="O402" s="1">
        <v>3</v>
      </c>
      <c r="P402" s="5">
        <v>44</v>
      </c>
    </row>
    <row r="403" spans="1:16">
      <c r="A403" s="1">
        <v>41</v>
      </c>
      <c r="B403" s="1">
        <v>2</v>
      </c>
      <c r="C403" s="1">
        <v>14438</v>
      </c>
      <c r="D403" s="6">
        <v>1.6</v>
      </c>
      <c r="E403" s="6">
        <v>331.8</v>
      </c>
      <c r="F403" s="5">
        <v>2.1</v>
      </c>
      <c r="G403" s="5">
        <v>1518</v>
      </c>
      <c r="H403" s="6">
        <v>5.2592852137351089</v>
      </c>
      <c r="I403" s="6">
        <v>0.4139077434547721</v>
      </c>
      <c r="J403" s="6">
        <v>530.88</v>
      </c>
      <c r="K403" s="1" t="s">
        <v>17</v>
      </c>
      <c r="L403" s="1" t="s">
        <v>17</v>
      </c>
      <c r="M403" s="1" t="s">
        <v>17</v>
      </c>
      <c r="N403" s="1">
        <v>3</v>
      </c>
      <c r="O403" s="1">
        <v>3</v>
      </c>
      <c r="P403" s="5">
        <v>36</v>
      </c>
    </row>
    <row r="404" spans="1:16">
      <c r="A404" s="1">
        <v>41</v>
      </c>
      <c r="B404" s="1">
        <v>3</v>
      </c>
      <c r="C404" s="1">
        <v>13145</v>
      </c>
      <c r="D404" s="6">
        <v>1.76</v>
      </c>
      <c r="E404" s="6">
        <v>323.10000000000002</v>
      </c>
      <c r="F404" s="5">
        <v>2.4</v>
      </c>
      <c r="G404" s="5">
        <v>1168</v>
      </c>
      <c r="H404" s="6">
        <v>7.57157464212679</v>
      </c>
      <c r="I404" s="6">
        <v>0.43834157474324836</v>
      </c>
      <c r="J404" s="6">
        <v>568.65600000000006</v>
      </c>
      <c r="K404" s="1" t="s">
        <v>17</v>
      </c>
      <c r="L404" s="1" t="s">
        <v>17</v>
      </c>
      <c r="M404" s="1" t="s">
        <v>17</v>
      </c>
      <c r="N404" s="1">
        <v>3</v>
      </c>
      <c r="O404" s="1">
        <v>3</v>
      </c>
      <c r="P404" s="5">
        <v>49</v>
      </c>
    </row>
    <row r="405" spans="1:16">
      <c r="A405" s="1">
        <v>41</v>
      </c>
      <c r="B405" s="1">
        <v>4</v>
      </c>
      <c r="C405" s="1">
        <v>14733</v>
      </c>
      <c r="D405" s="6">
        <v>1.76</v>
      </c>
      <c r="E405" s="6">
        <v>322.8</v>
      </c>
      <c r="F405" s="5">
        <v>2.4</v>
      </c>
      <c r="G405" s="5">
        <v>1419</v>
      </c>
      <c r="H405" s="6">
        <v>5.9433198380566807</v>
      </c>
      <c r="I405" s="6">
        <v>0.45353967284327701</v>
      </c>
      <c r="J405" s="6">
        <v>568.12800000000004</v>
      </c>
      <c r="K405" s="1" t="s">
        <v>17</v>
      </c>
      <c r="L405" s="1" t="s">
        <v>17</v>
      </c>
      <c r="M405" s="1" t="s">
        <v>17</v>
      </c>
      <c r="N405" s="1">
        <v>3</v>
      </c>
      <c r="O405" s="1">
        <v>3</v>
      </c>
      <c r="P405" s="5">
        <v>40</v>
      </c>
    </row>
    <row r="406" spans="1:16">
      <c r="A406" s="1">
        <v>41</v>
      </c>
      <c r="B406" s="1">
        <v>5</v>
      </c>
      <c r="C406" s="1">
        <v>14370</v>
      </c>
      <c r="D406" s="6">
        <v>1.76</v>
      </c>
      <c r="E406" s="6">
        <v>310.39999999999998</v>
      </c>
      <c r="F406" s="5">
        <v>2.5</v>
      </c>
      <c r="G406" s="5">
        <v>1617</v>
      </c>
      <c r="H406" s="6">
        <v>5.4365079365079367</v>
      </c>
      <c r="I406" s="6">
        <v>0.40146137787056368</v>
      </c>
      <c r="J406" s="6">
        <v>546.30399999999997</v>
      </c>
      <c r="K406" s="1" t="s">
        <v>17</v>
      </c>
      <c r="L406" s="1" t="s">
        <v>17</v>
      </c>
      <c r="M406" s="1" t="s">
        <v>17</v>
      </c>
      <c r="N406" s="1">
        <v>3</v>
      </c>
      <c r="O406" s="1">
        <v>3</v>
      </c>
      <c r="P406" s="5">
        <v>35</v>
      </c>
    </row>
    <row r="407" spans="1:16">
      <c r="A407" s="1">
        <v>41</v>
      </c>
      <c r="B407" s="1">
        <v>6</v>
      </c>
      <c r="C407" s="1">
        <v>14212</v>
      </c>
      <c r="D407" s="6">
        <v>1.76</v>
      </c>
      <c r="E407" s="6">
        <v>290.5</v>
      </c>
      <c r="F407" s="5">
        <v>3.2</v>
      </c>
      <c r="G407" s="5">
        <v>1441</v>
      </c>
      <c r="H407" s="6">
        <v>4.3177966101694913</v>
      </c>
      <c r="I407" s="6">
        <v>0.51934984520123839</v>
      </c>
      <c r="J407" s="6">
        <v>511.28</v>
      </c>
      <c r="K407" s="1" t="s">
        <v>17</v>
      </c>
      <c r="L407" s="1" t="s">
        <v>17</v>
      </c>
      <c r="M407" s="1" t="s">
        <v>17</v>
      </c>
      <c r="N407" s="1">
        <v>3</v>
      </c>
      <c r="O407" s="1">
        <v>3</v>
      </c>
      <c r="P407" s="5">
        <v>38</v>
      </c>
    </row>
    <row r="408" spans="1:16">
      <c r="A408" s="1">
        <v>41</v>
      </c>
      <c r="B408" s="1">
        <v>7</v>
      </c>
      <c r="C408" s="1">
        <v>13362</v>
      </c>
      <c r="D408" s="6">
        <v>1.77</v>
      </c>
      <c r="E408" s="6">
        <v>290.89999999999998</v>
      </c>
      <c r="F408" s="5">
        <v>4.4000000000000004</v>
      </c>
      <c r="G408" s="5">
        <v>669</v>
      </c>
      <c r="H408" s="6">
        <v>3.733668341708543</v>
      </c>
      <c r="I408" s="6">
        <v>0.5253704535249214</v>
      </c>
      <c r="J408" s="6">
        <v>514.89299999999992</v>
      </c>
      <c r="K408" s="1" t="s">
        <v>17</v>
      </c>
      <c r="L408" s="1" t="s">
        <v>17</v>
      </c>
      <c r="M408" s="1" t="s">
        <v>17</v>
      </c>
      <c r="N408" s="1">
        <v>3</v>
      </c>
      <c r="O408" s="1">
        <v>3</v>
      </c>
      <c r="P408" s="5">
        <v>77</v>
      </c>
    </row>
    <row r="409" spans="1:16">
      <c r="A409" s="1">
        <v>41</v>
      </c>
      <c r="B409" s="1">
        <v>8</v>
      </c>
      <c r="C409" s="1">
        <v>13369</v>
      </c>
      <c r="D409" s="6">
        <v>1.8</v>
      </c>
      <c r="E409" s="6">
        <v>285.89999999999998</v>
      </c>
      <c r="F409" s="5">
        <v>5.7</v>
      </c>
      <c r="G409" s="5">
        <v>793</v>
      </c>
      <c r="H409" s="6">
        <v>3.3007209062821827</v>
      </c>
      <c r="I409" s="6">
        <v>0.48926621288054456</v>
      </c>
      <c r="J409" s="6">
        <v>514.62</v>
      </c>
      <c r="K409" s="1" t="s">
        <v>17</v>
      </c>
      <c r="L409" s="1" t="s">
        <v>17</v>
      </c>
      <c r="M409" s="1" t="s">
        <v>17</v>
      </c>
      <c r="N409" s="1">
        <v>3</v>
      </c>
      <c r="O409" s="1">
        <v>3</v>
      </c>
      <c r="P409" s="5">
        <v>66</v>
      </c>
    </row>
    <row r="410" spans="1:16">
      <c r="A410" s="1">
        <v>41</v>
      </c>
      <c r="B410" s="1">
        <v>9</v>
      </c>
      <c r="C410" s="1">
        <v>14818</v>
      </c>
      <c r="D410" s="6">
        <v>1.1499999999999999</v>
      </c>
      <c r="E410" s="6">
        <v>286.60000000000002</v>
      </c>
      <c r="F410" s="5">
        <v>4.0999999999999996</v>
      </c>
      <c r="G410" s="5">
        <v>662</v>
      </c>
      <c r="H410" s="6">
        <v>2.6997366110623351</v>
      </c>
      <c r="I410" s="6">
        <v>0.51349709812390332</v>
      </c>
      <c r="J410" s="6">
        <v>329.59</v>
      </c>
      <c r="K410" s="1" t="s">
        <v>17</v>
      </c>
      <c r="L410" s="1" t="s">
        <v>17</v>
      </c>
      <c r="M410" s="1" t="s">
        <v>17</v>
      </c>
      <c r="N410" s="1">
        <v>3</v>
      </c>
      <c r="O410" s="1">
        <v>3</v>
      </c>
      <c r="P410" s="5">
        <v>50</v>
      </c>
    </row>
    <row r="411" spans="1:16">
      <c r="A411" s="1">
        <v>41</v>
      </c>
      <c r="B411" s="1">
        <v>10</v>
      </c>
      <c r="C411" s="1">
        <v>14737</v>
      </c>
      <c r="D411" s="6">
        <v>0.5</v>
      </c>
      <c r="E411" s="6">
        <v>286.7</v>
      </c>
      <c r="F411" s="5">
        <v>1.8</v>
      </c>
      <c r="G411" s="5">
        <v>690</v>
      </c>
      <c r="H411" s="6">
        <v>2.2197140707298724</v>
      </c>
      <c r="I411" s="6">
        <v>0.46427359706860283</v>
      </c>
      <c r="J411" s="6">
        <v>143.35</v>
      </c>
      <c r="K411" s="1" t="s">
        <v>17</v>
      </c>
      <c r="L411" s="1" t="s">
        <v>17</v>
      </c>
      <c r="M411" s="1" t="s">
        <v>17</v>
      </c>
      <c r="N411" s="1">
        <v>3</v>
      </c>
      <c r="O411" s="1">
        <v>3</v>
      </c>
      <c r="P411" s="5">
        <v>21</v>
      </c>
    </row>
    <row r="412" spans="1:16">
      <c r="A412" s="1">
        <v>42</v>
      </c>
      <c r="B412" s="1">
        <v>1</v>
      </c>
      <c r="C412" s="1">
        <v>2535</v>
      </c>
      <c r="D412" s="6">
        <v>0.66</v>
      </c>
      <c r="E412" s="6">
        <v>74.7</v>
      </c>
      <c r="F412" s="5">
        <v>4.5999999999999996</v>
      </c>
      <c r="G412" s="5">
        <v>85.4</v>
      </c>
      <c r="H412" s="6">
        <v>1.5057712486883528</v>
      </c>
      <c r="I412" s="6">
        <v>0.55818540433925046</v>
      </c>
      <c r="J412" s="6">
        <v>49.302000000000007</v>
      </c>
      <c r="K412" s="1" t="s">
        <v>17</v>
      </c>
      <c r="L412" s="1" t="s">
        <v>17</v>
      </c>
      <c r="M412" s="1" t="s">
        <v>16</v>
      </c>
      <c r="N412" s="1">
        <v>4</v>
      </c>
      <c r="O412" s="1">
        <v>3</v>
      </c>
      <c r="P412" s="5">
        <v>53</v>
      </c>
    </row>
    <row r="413" spans="1:16">
      <c r="A413" s="1">
        <v>42</v>
      </c>
      <c r="B413" s="1">
        <v>2</v>
      </c>
      <c r="C413" s="1">
        <v>9532</v>
      </c>
      <c r="D413" s="6">
        <v>0.7</v>
      </c>
      <c r="E413" s="6">
        <v>110.6</v>
      </c>
      <c r="F413" s="5">
        <v>3.5</v>
      </c>
      <c r="G413" s="5">
        <v>103</v>
      </c>
      <c r="H413" s="6">
        <v>1.3798920377867747</v>
      </c>
      <c r="I413" s="6">
        <v>0.51689047419219469</v>
      </c>
      <c r="J413" s="6">
        <v>77.42</v>
      </c>
      <c r="K413" s="1" t="s">
        <v>17</v>
      </c>
      <c r="L413" s="1" t="s">
        <v>17</v>
      </c>
      <c r="M413" s="1" t="s">
        <v>16</v>
      </c>
      <c r="N413" s="1">
        <v>4</v>
      </c>
      <c r="O413" s="1">
        <v>3</v>
      </c>
      <c r="P413" s="5">
        <v>53</v>
      </c>
    </row>
    <row r="414" spans="1:16">
      <c r="A414" s="1">
        <v>42</v>
      </c>
      <c r="B414" s="1">
        <v>3</v>
      </c>
      <c r="C414" s="1">
        <v>9532</v>
      </c>
      <c r="D414" s="6">
        <v>0.73</v>
      </c>
      <c r="E414" s="6">
        <v>119.6</v>
      </c>
      <c r="F414" s="5">
        <v>2.5</v>
      </c>
      <c r="G414" s="5">
        <v>211</v>
      </c>
      <c r="H414" s="6">
        <v>1.777642028100183</v>
      </c>
      <c r="I414" s="6">
        <v>0.4808015107007973</v>
      </c>
      <c r="J414" s="6">
        <v>87.307999999999993</v>
      </c>
      <c r="K414" s="1" t="s">
        <v>17</v>
      </c>
      <c r="L414" s="1" t="s">
        <v>17</v>
      </c>
      <c r="M414" s="1" t="s">
        <v>16</v>
      </c>
      <c r="N414" s="1">
        <v>4</v>
      </c>
      <c r="O414" s="1">
        <v>3</v>
      </c>
      <c r="P414" s="5">
        <v>48</v>
      </c>
    </row>
    <row r="415" spans="1:16">
      <c r="A415" s="1">
        <v>42</v>
      </c>
      <c r="B415" s="1">
        <v>4</v>
      </c>
      <c r="C415" s="1">
        <v>10069</v>
      </c>
      <c r="D415" s="6">
        <v>0.76</v>
      </c>
      <c r="E415" s="6">
        <v>120.3</v>
      </c>
      <c r="F415" s="5">
        <v>2.2000000000000002</v>
      </c>
      <c r="G415" s="5">
        <v>250</v>
      </c>
      <c r="H415" s="6">
        <v>1.8140330861380487</v>
      </c>
      <c r="I415" s="6">
        <v>0.53024133478994939</v>
      </c>
      <c r="J415" s="6">
        <v>91.427999999999997</v>
      </c>
      <c r="K415" s="1" t="s">
        <v>17</v>
      </c>
      <c r="L415" s="1" t="s">
        <v>17</v>
      </c>
      <c r="M415" s="1" t="s">
        <v>16</v>
      </c>
      <c r="N415" s="1">
        <v>4</v>
      </c>
      <c r="O415" s="1">
        <v>3</v>
      </c>
      <c r="P415" s="5">
        <v>46</v>
      </c>
    </row>
    <row r="416" spans="1:16">
      <c r="A416" s="1">
        <v>42</v>
      </c>
      <c r="B416" s="1">
        <v>5</v>
      </c>
      <c r="C416" s="1">
        <v>16657</v>
      </c>
      <c r="D416" s="6">
        <v>0.8</v>
      </c>
      <c r="E416" s="6">
        <v>229.6</v>
      </c>
      <c r="F416" s="5">
        <v>2.2000000000000002</v>
      </c>
      <c r="G416" s="5">
        <v>435</v>
      </c>
      <c r="H416" s="6">
        <v>2.8855140186915884</v>
      </c>
      <c r="I416" s="6">
        <v>0.55532208681035</v>
      </c>
      <c r="J416" s="6">
        <v>183.68</v>
      </c>
      <c r="K416" s="1" t="s">
        <v>17</v>
      </c>
      <c r="L416" s="1" t="s">
        <v>17</v>
      </c>
      <c r="M416" s="1" t="s">
        <v>16</v>
      </c>
      <c r="N416" s="1">
        <v>4</v>
      </c>
      <c r="O416" s="1">
        <v>3</v>
      </c>
      <c r="P416" s="5">
        <v>48</v>
      </c>
    </row>
    <row r="417" spans="1:16">
      <c r="A417" s="1">
        <v>42</v>
      </c>
      <c r="B417" s="1">
        <v>6</v>
      </c>
      <c r="C417" s="1">
        <v>27445</v>
      </c>
      <c r="D417" s="6">
        <v>0.82</v>
      </c>
      <c r="E417" s="6">
        <v>243.3</v>
      </c>
      <c r="F417" s="5">
        <v>1.6</v>
      </c>
      <c r="G417" s="5">
        <v>643</v>
      </c>
      <c r="H417" s="6">
        <v>3.5650988411724605</v>
      </c>
      <c r="I417" s="6">
        <v>0.62091455638549831</v>
      </c>
      <c r="J417" s="6">
        <v>199.506</v>
      </c>
      <c r="K417" s="1" t="s">
        <v>17</v>
      </c>
      <c r="L417" s="1" t="s">
        <v>17</v>
      </c>
      <c r="M417" s="1" t="s">
        <v>16</v>
      </c>
      <c r="N417" s="1">
        <v>4</v>
      </c>
      <c r="O417" s="1">
        <v>3</v>
      </c>
      <c r="P417" s="5">
        <v>29</v>
      </c>
    </row>
    <row r="418" spans="1:16">
      <c r="A418" s="1">
        <v>42</v>
      </c>
      <c r="B418" s="1">
        <v>7</v>
      </c>
      <c r="C418" s="1">
        <v>48171</v>
      </c>
      <c r="D418" s="6">
        <v>0.85</v>
      </c>
      <c r="E418" s="6">
        <v>530.70000000000005</v>
      </c>
      <c r="F418" s="5">
        <v>1.5</v>
      </c>
      <c r="G418" s="5">
        <v>1726</v>
      </c>
      <c r="H418" s="6">
        <v>3.1281905842314237</v>
      </c>
      <c r="I418" s="6">
        <v>0.57449502812895725</v>
      </c>
      <c r="J418" s="6">
        <v>451.09500000000003</v>
      </c>
      <c r="K418" s="1" t="s">
        <v>17</v>
      </c>
      <c r="L418" s="1" t="s">
        <v>17</v>
      </c>
      <c r="M418" s="1" t="s">
        <v>16</v>
      </c>
      <c r="N418" s="1">
        <v>4</v>
      </c>
      <c r="O418" s="1">
        <v>3</v>
      </c>
      <c r="P418" s="5">
        <v>22</v>
      </c>
    </row>
    <row r="419" spans="1:16">
      <c r="A419" s="1">
        <v>42</v>
      </c>
      <c r="B419" s="1">
        <v>8</v>
      </c>
      <c r="C419" s="1">
        <v>46224</v>
      </c>
      <c r="D419" s="6">
        <v>0.87</v>
      </c>
      <c r="E419" s="6">
        <v>599.6</v>
      </c>
      <c r="F419" s="5">
        <v>3.6</v>
      </c>
      <c r="G419" s="5">
        <v>361</v>
      </c>
      <c r="H419" s="6">
        <v>1.8360773085182531</v>
      </c>
      <c r="I419" s="6">
        <v>0.65067930079612324</v>
      </c>
      <c r="J419" s="6">
        <v>521.65200000000004</v>
      </c>
      <c r="K419" s="1" t="s">
        <v>17</v>
      </c>
      <c r="L419" s="1" t="s">
        <v>17</v>
      </c>
      <c r="M419" s="1" t="s">
        <v>16</v>
      </c>
      <c r="N419" s="1">
        <v>4</v>
      </c>
      <c r="O419" s="1">
        <v>3</v>
      </c>
      <c r="P419" s="5">
        <v>100</v>
      </c>
    </row>
    <row r="420" spans="1:16">
      <c r="A420" s="1">
        <v>42</v>
      </c>
      <c r="B420" s="1">
        <v>9</v>
      </c>
      <c r="C420" s="1">
        <v>37084</v>
      </c>
      <c r="D420" s="6">
        <v>0.16</v>
      </c>
      <c r="E420" s="6">
        <v>597.6</v>
      </c>
      <c r="F420" s="5">
        <v>2.2000000000000002</v>
      </c>
      <c r="G420" s="5">
        <v>83</v>
      </c>
      <c r="H420" s="6">
        <v>0.90787716955941267</v>
      </c>
      <c r="I420" s="6">
        <v>0.74954158127494341</v>
      </c>
      <c r="J420" s="6">
        <v>95.616</v>
      </c>
      <c r="K420" s="1" t="s">
        <v>17</v>
      </c>
      <c r="L420" s="1" t="s">
        <v>17</v>
      </c>
      <c r="M420" s="1" t="s">
        <v>16</v>
      </c>
      <c r="N420" s="1">
        <v>4</v>
      </c>
      <c r="O420" s="1">
        <v>3</v>
      </c>
      <c r="P420" s="5">
        <v>100</v>
      </c>
    </row>
    <row r="421" spans="1:16">
      <c r="A421" s="1">
        <v>42</v>
      </c>
      <c r="B421" s="1">
        <v>10</v>
      </c>
      <c r="C421" s="1">
        <v>31383</v>
      </c>
      <c r="D421" s="6">
        <v>0.16</v>
      </c>
      <c r="E421" s="6">
        <v>639</v>
      </c>
      <c r="F421" s="5">
        <v>2</v>
      </c>
      <c r="G421" s="5">
        <v>-92.2</v>
      </c>
      <c r="H421" s="6">
        <v>1.7193308550185873</v>
      </c>
      <c r="I421" s="6">
        <v>0.73861644839562823</v>
      </c>
      <c r="J421" s="6">
        <v>102.24</v>
      </c>
      <c r="K421" s="1" t="s">
        <v>17</v>
      </c>
      <c r="L421" s="1" t="s">
        <v>17</v>
      </c>
      <c r="M421" s="1" t="s">
        <v>16</v>
      </c>
      <c r="N421" s="1">
        <v>4</v>
      </c>
      <c r="O421" s="1">
        <v>3</v>
      </c>
      <c r="P421" s="5">
        <v>100</v>
      </c>
    </row>
    <row r="422" spans="1:16">
      <c r="A422" s="1">
        <v>43</v>
      </c>
      <c r="B422" s="1">
        <v>1</v>
      </c>
      <c r="C422" s="1">
        <v>10832</v>
      </c>
      <c r="D422" s="6">
        <v>0.52</v>
      </c>
      <c r="E422" s="6">
        <v>483.7</v>
      </c>
      <c r="F422" s="5">
        <v>1.2</v>
      </c>
      <c r="G422" s="5">
        <v>938.9</v>
      </c>
      <c r="H422" s="6">
        <v>4.3488824101069001</v>
      </c>
      <c r="I422" s="6">
        <v>0.47211964549483015</v>
      </c>
      <c r="J422" s="6">
        <v>251.524</v>
      </c>
      <c r="K422" s="1" t="s">
        <v>17</v>
      </c>
      <c r="L422" s="1" t="s">
        <v>16</v>
      </c>
      <c r="M422" s="1" t="s">
        <v>17</v>
      </c>
      <c r="N422" s="1">
        <v>4</v>
      </c>
      <c r="O422" s="1">
        <v>3</v>
      </c>
      <c r="P422" s="5">
        <v>27</v>
      </c>
    </row>
    <row r="423" spans="1:16">
      <c r="A423" s="1">
        <v>43</v>
      </c>
      <c r="B423" s="1">
        <v>2</v>
      </c>
      <c r="C423" s="1">
        <v>11174</v>
      </c>
      <c r="D423" s="6">
        <v>0.6</v>
      </c>
      <c r="E423" s="6">
        <v>487.6</v>
      </c>
      <c r="F423" s="5">
        <v>1.1000000000000001</v>
      </c>
      <c r="G423" s="5">
        <v>1005.6</v>
      </c>
      <c r="H423" s="6">
        <v>5.3109072375127413</v>
      </c>
      <c r="I423" s="6">
        <v>0.4910506533023089</v>
      </c>
      <c r="J423" s="6">
        <v>292.56</v>
      </c>
      <c r="K423" s="1" t="s">
        <v>17</v>
      </c>
      <c r="L423" s="1" t="s">
        <v>16</v>
      </c>
      <c r="M423" s="1" t="s">
        <v>17</v>
      </c>
      <c r="N423" s="1">
        <v>4</v>
      </c>
      <c r="O423" s="1">
        <v>3</v>
      </c>
      <c r="P423" s="5">
        <v>29</v>
      </c>
    </row>
    <row r="424" spans="1:16">
      <c r="A424" s="1">
        <v>43</v>
      </c>
      <c r="B424" s="1">
        <v>3</v>
      </c>
      <c r="C424" s="1">
        <v>11174</v>
      </c>
      <c r="D424" s="6">
        <v>0.6</v>
      </c>
      <c r="E424" s="6">
        <v>491.6</v>
      </c>
      <c r="F424" s="5">
        <v>1.5</v>
      </c>
      <c r="G424" s="5">
        <v>941.6</v>
      </c>
      <c r="H424" s="6">
        <v>3.4768518518518512</v>
      </c>
      <c r="I424" s="6">
        <v>0.45185251476642208</v>
      </c>
      <c r="J424" s="6">
        <v>294.95999999999998</v>
      </c>
      <c r="K424" s="1" t="s">
        <v>17</v>
      </c>
      <c r="L424" s="1" t="s">
        <v>16</v>
      </c>
      <c r="M424" s="1" t="s">
        <v>17</v>
      </c>
      <c r="N424" s="1">
        <v>4</v>
      </c>
      <c r="O424" s="1">
        <v>3</v>
      </c>
      <c r="P424" s="5">
        <v>31</v>
      </c>
    </row>
    <row r="425" spans="1:16">
      <c r="A425" s="1">
        <v>43</v>
      </c>
      <c r="B425" s="1">
        <v>4</v>
      </c>
      <c r="C425" s="1">
        <v>11526</v>
      </c>
      <c r="D425" s="6">
        <v>0.6</v>
      </c>
      <c r="E425" s="6">
        <v>493.1</v>
      </c>
      <c r="F425" s="5">
        <v>1.5</v>
      </c>
      <c r="G425" s="5">
        <v>840.1</v>
      </c>
      <c r="H425" s="6">
        <v>3.4041666666666663</v>
      </c>
      <c r="I425" s="6">
        <v>0.42000694082942913</v>
      </c>
      <c r="J425" s="6">
        <v>295.86</v>
      </c>
      <c r="K425" s="1" t="s">
        <v>17</v>
      </c>
      <c r="L425" s="1" t="s">
        <v>16</v>
      </c>
      <c r="M425" s="1" t="s">
        <v>17</v>
      </c>
      <c r="N425" s="1">
        <v>4</v>
      </c>
      <c r="O425" s="1">
        <v>3</v>
      </c>
      <c r="P425" s="5">
        <v>35</v>
      </c>
    </row>
    <row r="426" spans="1:16">
      <c r="A426" s="1">
        <v>43</v>
      </c>
      <c r="B426" s="1">
        <v>5</v>
      </c>
      <c r="C426" s="1">
        <v>12522</v>
      </c>
      <c r="D426" s="6">
        <v>0.6</v>
      </c>
      <c r="E426" s="6">
        <v>466.2</v>
      </c>
      <c r="F426" s="5">
        <v>1.1000000000000001</v>
      </c>
      <c r="G426" s="5">
        <v>953.9</v>
      </c>
      <c r="H426" s="6">
        <v>5.8633093525179847</v>
      </c>
      <c r="I426" s="6">
        <v>0.58992173774157486</v>
      </c>
      <c r="J426" s="6">
        <v>279.72000000000003</v>
      </c>
      <c r="K426" s="1" t="s">
        <v>17</v>
      </c>
      <c r="L426" s="1" t="s">
        <v>16</v>
      </c>
      <c r="M426" s="1" t="s">
        <v>17</v>
      </c>
      <c r="N426" s="1">
        <v>4</v>
      </c>
      <c r="O426" s="1">
        <v>3</v>
      </c>
      <c r="P426" s="5">
        <v>31</v>
      </c>
    </row>
    <row r="427" spans="1:16">
      <c r="A427" s="1">
        <v>43</v>
      </c>
      <c r="B427" s="1">
        <v>6</v>
      </c>
      <c r="C427" s="1">
        <v>12700</v>
      </c>
      <c r="D427" s="6">
        <v>0.6</v>
      </c>
      <c r="E427" s="6">
        <v>465.3</v>
      </c>
      <c r="F427" s="5">
        <v>1.1000000000000001</v>
      </c>
      <c r="G427" s="5">
        <v>1091.0999999999999</v>
      </c>
      <c r="H427" s="6">
        <v>5.21286231884058</v>
      </c>
      <c r="I427" s="6">
        <v>0.54362204724409446</v>
      </c>
      <c r="J427" s="6">
        <v>279.18</v>
      </c>
      <c r="K427" s="1" t="s">
        <v>17</v>
      </c>
      <c r="L427" s="1" t="s">
        <v>16</v>
      </c>
      <c r="M427" s="1" t="s">
        <v>17</v>
      </c>
      <c r="N427" s="1">
        <v>4</v>
      </c>
      <c r="O427" s="1">
        <v>3</v>
      </c>
      <c r="P427" s="5">
        <v>26</v>
      </c>
    </row>
    <row r="428" spans="1:16">
      <c r="A428" s="1">
        <v>43</v>
      </c>
      <c r="B428" s="1">
        <v>7</v>
      </c>
      <c r="C428" s="1">
        <v>16353</v>
      </c>
      <c r="D428" s="6">
        <v>0.6</v>
      </c>
      <c r="E428" s="6">
        <v>477.3</v>
      </c>
      <c r="F428" s="5">
        <v>1</v>
      </c>
      <c r="G428" s="5">
        <v>1126</v>
      </c>
      <c r="H428" s="6">
        <v>4.5666666666666673</v>
      </c>
      <c r="I428" s="6">
        <v>0.55396563321714665</v>
      </c>
      <c r="J428" s="6">
        <v>286.38</v>
      </c>
      <c r="K428" s="1" t="s">
        <v>17</v>
      </c>
      <c r="L428" s="1" t="s">
        <v>16</v>
      </c>
      <c r="M428" s="1" t="s">
        <v>17</v>
      </c>
      <c r="N428" s="1">
        <v>4</v>
      </c>
      <c r="O428" s="1">
        <v>3</v>
      </c>
      <c r="P428" s="5">
        <v>25</v>
      </c>
    </row>
    <row r="429" spans="1:16">
      <c r="A429" s="1">
        <v>43</v>
      </c>
      <c r="B429" s="1">
        <v>8</v>
      </c>
      <c r="C429" s="1">
        <v>18880</v>
      </c>
      <c r="D429" s="6">
        <v>0.6</v>
      </c>
      <c r="E429" s="6">
        <v>476.9</v>
      </c>
      <c r="F429" s="5">
        <v>1.5</v>
      </c>
      <c r="G429" s="5">
        <v>1007</v>
      </c>
      <c r="H429" s="6">
        <v>2.6714188730482005</v>
      </c>
      <c r="I429" s="6">
        <v>0.54433262711864405</v>
      </c>
      <c r="J429" s="6">
        <v>286.14</v>
      </c>
      <c r="K429" s="1" t="s">
        <v>17</v>
      </c>
      <c r="L429" s="1" t="s">
        <v>16</v>
      </c>
      <c r="M429" s="1" t="s">
        <v>17</v>
      </c>
      <c r="N429" s="1">
        <v>4</v>
      </c>
      <c r="O429" s="1">
        <v>3</v>
      </c>
      <c r="P429" s="5">
        <v>29</v>
      </c>
    </row>
    <row r="430" spans="1:16">
      <c r="A430" s="1">
        <v>43</v>
      </c>
      <c r="B430" s="1">
        <v>9</v>
      </c>
      <c r="C430" s="1">
        <v>18280</v>
      </c>
      <c r="D430" s="6">
        <v>0.6</v>
      </c>
      <c r="E430" s="6">
        <v>480.6</v>
      </c>
      <c r="F430" s="5">
        <v>3</v>
      </c>
      <c r="G430" s="5">
        <v>398</v>
      </c>
      <c r="H430" s="6">
        <v>1.6526492851135406</v>
      </c>
      <c r="I430" s="6">
        <v>0.59961706783369806</v>
      </c>
      <c r="J430" s="6">
        <v>288.36</v>
      </c>
      <c r="K430" s="1" t="s">
        <v>17</v>
      </c>
      <c r="L430" s="1" t="s">
        <v>16</v>
      </c>
      <c r="M430" s="1" t="s">
        <v>17</v>
      </c>
      <c r="N430" s="1">
        <v>4</v>
      </c>
      <c r="O430" s="1">
        <v>3</v>
      </c>
      <c r="P430" s="5">
        <v>72</v>
      </c>
    </row>
    <row r="431" spans="1:16">
      <c r="A431" s="1">
        <v>43</v>
      </c>
      <c r="B431" s="1">
        <v>10</v>
      </c>
      <c r="C431" s="1">
        <v>17744</v>
      </c>
      <c r="D431" s="6">
        <v>0.4</v>
      </c>
      <c r="E431" s="6">
        <v>515.29999999999995</v>
      </c>
      <c r="F431" s="5">
        <v>2</v>
      </c>
      <c r="G431" s="5">
        <v>158</v>
      </c>
      <c r="H431" s="6">
        <v>1.4196675900277009</v>
      </c>
      <c r="I431" s="6">
        <v>0.47475202885482415</v>
      </c>
      <c r="J431" s="6">
        <v>206.12</v>
      </c>
      <c r="K431" s="1" t="s">
        <v>17</v>
      </c>
      <c r="L431" s="1" t="s">
        <v>16</v>
      </c>
      <c r="M431" s="1" t="s">
        <v>17</v>
      </c>
      <c r="N431" s="1">
        <v>4</v>
      </c>
      <c r="O431" s="1">
        <v>3</v>
      </c>
      <c r="P431" s="5">
        <v>100</v>
      </c>
    </row>
    <row r="432" spans="1:16">
      <c r="A432" s="1">
        <v>44</v>
      </c>
      <c r="B432" s="1">
        <v>1</v>
      </c>
      <c r="C432" s="1">
        <v>9399</v>
      </c>
      <c r="D432" s="6">
        <v>0.89</v>
      </c>
      <c r="E432" s="6">
        <v>447.8</v>
      </c>
      <c r="F432" s="5">
        <v>2.7</v>
      </c>
      <c r="G432" s="5">
        <v>907.7</v>
      </c>
      <c r="H432" s="6">
        <v>3.2950367647058822</v>
      </c>
      <c r="I432" s="6">
        <v>0.37131609745717631</v>
      </c>
      <c r="J432" s="6">
        <v>398.54200000000003</v>
      </c>
      <c r="K432" s="1" t="s">
        <v>16</v>
      </c>
      <c r="L432" s="1" t="s">
        <v>17</v>
      </c>
      <c r="M432" s="1" t="s">
        <v>16</v>
      </c>
      <c r="N432" s="1">
        <v>1</v>
      </c>
      <c r="O432" s="1">
        <v>3</v>
      </c>
      <c r="P432" s="5">
        <v>44</v>
      </c>
    </row>
    <row r="433" spans="1:16">
      <c r="A433" s="1">
        <v>44</v>
      </c>
      <c r="B433" s="1">
        <v>2</v>
      </c>
      <c r="C433" s="1">
        <v>10481</v>
      </c>
      <c r="D433" s="6">
        <v>0.98</v>
      </c>
      <c r="E433" s="6">
        <v>447.4</v>
      </c>
      <c r="F433" s="5">
        <v>2.4</v>
      </c>
      <c r="G433" s="5">
        <v>1018.5</v>
      </c>
      <c r="H433" s="6">
        <v>3.7876254180602</v>
      </c>
      <c r="I433" s="6">
        <v>0.36198835988932354</v>
      </c>
      <c r="J433" s="6">
        <v>438.452</v>
      </c>
      <c r="K433" s="1" t="s">
        <v>16</v>
      </c>
      <c r="L433" s="1" t="s">
        <v>17</v>
      </c>
      <c r="M433" s="1" t="s">
        <v>16</v>
      </c>
      <c r="N433" s="1">
        <v>1</v>
      </c>
      <c r="O433" s="1">
        <v>3</v>
      </c>
      <c r="P433" s="5">
        <v>43</v>
      </c>
    </row>
    <row r="434" spans="1:16">
      <c r="A434" s="1">
        <v>44</v>
      </c>
      <c r="B434" s="1">
        <v>3</v>
      </c>
      <c r="C434" s="1">
        <v>11463</v>
      </c>
      <c r="D434" s="6">
        <v>1.08</v>
      </c>
      <c r="E434" s="6">
        <v>440.8</v>
      </c>
      <c r="F434" s="5">
        <v>2.1</v>
      </c>
      <c r="G434" s="5">
        <v>1121.9000000000001</v>
      </c>
      <c r="H434" s="6">
        <v>4.2845528455284549</v>
      </c>
      <c r="I434" s="6">
        <v>0.38497775451452498</v>
      </c>
      <c r="J434" s="6">
        <v>476.06400000000002</v>
      </c>
      <c r="K434" s="1" t="s">
        <v>16</v>
      </c>
      <c r="L434" s="1" t="s">
        <v>17</v>
      </c>
      <c r="M434" s="1" t="s">
        <v>16</v>
      </c>
      <c r="N434" s="1">
        <v>1</v>
      </c>
      <c r="O434" s="1">
        <v>3</v>
      </c>
      <c r="P434" s="5">
        <v>43</v>
      </c>
    </row>
    <row r="435" spans="1:16">
      <c r="A435" s="1">
        <v>44</v>
      </c>
      <c r="B435" s="1">
        <v>4</v>
      </c>
      <c r="C435" s="1">
        <v>12660</v>
      </c>
      <c r="D435" s="6">
        <v>1.18</v>
      </c>
      <c r="E435" s="6">
        <v>436.1</v>
      </c>
      <c r="F435" s="5">
        <v>2</v>
      </c>
      <c r="G435" s="5">
        <v>1228.5999999999999</v>
      </c>
      <c r="H435" s="6">
        <v>4.5999999999999996</v>
      </c>
      <c r="I435" s="6">
        <v>0.40118483412322276</v>
      </c>
      <c r="J435" s="6">
        <v>514.59799999999996</v>
      </c>
      <c r="K435" s="1" t="s">
        <v>16</v>
      </c>
      <c r="L435" s="1" t="s">
        <v>17</v>
      </c>
      <c r="M435" s="1" t="s">
        <v>16</v>
      </c>
      <c r="N435" s="1">
        <v>1</v>
      </c>
      <c r="O435" s="1">
        <v>3</v>
      </c>
      <c r="P435" s="5">
        <v>42</v>
      </c>
    </row>
    <row r="436" spans="1:16">
      <c r="A436" s="1">
        <v>44</v>
      </c>
      <c r="B436" s="1">
        <v>5</v>
      </c>
      <c r="C436" s="1">
        <v>13624</v>
      </c>
      <c r="D436" s="6">
        <v>1.3</v>
      </c>
      <c r="E436" s="6">
        <v>433</v>
      </c>
      <c r="F436" s="5">
        <v>2.1</v>
      </c>
      <c r="G436" s="5">
        <v>1313.6</v>
      </c>
      <c r="H436" s="6">
        <v>4.302733006306938</v>
      </c>
      <c r="I436" s="6">
        <v>0.43357310628302997</v>
      </c>
      <c r="J436" s="6">
        <v>562.9</v>
      </c>
      <c r="K436" s="1" t="s">
        <v>16</v>
      </c>
      <c r="L436" s="1" t="s">
        <v>17</v>
      </c>
      <c r="M436" s="1" t="s">
        <v>16</v>
      </c>
      <c r="N436" s="1">
        <v>1</v>
      </c>
      <c r="O436" s="1">
        <v>3</v>
      </c>
      <c r="P436" s="5">
        <v>43</v>
      </c>
    </row>
    <row r="437" spans="1:16">
      <c r="A437" s="1">
        <v>44</v>
      </c>
      <c r="B437" s="1">
        <v>6</v>
      </c>
      <c r="C437" s="1">
        <v>15164</v>
      </c>
      <c r="D437" s="6">
        <v>1.43</v>
      </c>
      <c r="E437" s="6">
        <v>427.5</v>
      </c>
      <c r="F437" s="5">
        <v>2.5</v>
      </c>
      <c r="G437" s="5">
        <v>1422.4</v>
      </c>
      <c r="H437" s="6">
        <v>4.0153538050734312</v>
      </c>
      <c r="I437" s="6">
        <v>0.4924162490108151</v>
      </c>
      <c r="J437" s="6">
        <v>611.32500000000005</v>
      </c>
      <c r="K437" s="1" t="s">
        <v>16</v>
      </c>
      <c r="L437" s="1" t="s">
        <v>17</v>
      </c>
      <c r="M437" s="1" t="s">
        <v>16</v>
      </c>
      <c r="N437" s="1">
        <v>1</v>
      </c>
      <c r="O437" s="1">
        <v>3</v>
      </c>
      <c r="P437" s="5">
        <v>43</v>
      </c>
    </row>
    <row r="438" spans="1:16">
      <c r="A438" s="1">
        <v>44</v>
      </c>
      <c r="B438" s="1">
        <v>7</v>
      </c>
      <c r="C438" s="1">
        <v>15046</v>
      </c>
      <c r="D438" s="6">
        <v>1.53</v>
      </c>
      <c r="E438" s="6">
        <v>419.6</v>
      </c>
      <c r="F438" s="5">
        <v>2.2999999999999998</v>
      </c>
      <c r="G438" s="5">
        <v>1013.8</v>
      </c>
      <c r="H438" s="6">
        <v>4.2312971859986268</v>
      </c>
      <c r="I438" s="6">
        <v>0.5074438388940582</v>
      </c>
      <c r="J438" s="6">
        <v>641.98800000000006</v>
      </c>
      <c r="K438" s="1" t="s">
        <v>16</v>
      </c>
      <c r="L438" s="1" t="s">
        <v>17</v>
      </c>
      <c r="M438" s="1" t="s">
        <v>16</v>
      </c>
      <c r="N438" s="1">
        <v>1</v>
      </c>
      <c r="O438" s="1">
        <v>3</v>
      </c>
      <c r="P438" s="5">
        <v>63</v>
      </c>
    </row>
    <row r="439" spans="1:16">
      <c r="A439" s="1">
        <v>44</v>
      </c>
      <c r="B439" s="1">
        <v>8</v>
      </c>
      <c r="C439" s="1">
        <v>14545</v>
      </c>
      <c r="D439" s="6">
        <v>1.56</v>
      </c>
      <c r="E439" s="6">
        <v>420.7</v>
      </c>
      <c r="F439" s="5">
        <v>2.9</v>
      </c>
      <c r="G439" s="5">
        <v>1060</v>
      </c>
      <c r="H439" s="6">
        <v>3.9487179487179485</v>
      </c>
      <c r="I439" s="6">
        <v>0.50807837744929529</v>
      </c>
      <c r="J439" s="6">
        <v>656.29200000000003</v>
      </c>
      <c r="K439" s="1" t="s">
        <v>16</v>
      </c>
      <c r="L439" s="1" t="s">
        <v>17</v>
      </c>
      <c r="M439" s="1" t="s">
        <v>16</v>
      </c>
      <c r="N439" s="1">
        <v>1</v>
      </c>
      <c r="O439" s="1">
        <v>3</v>
      </c>
      <c r="P439" s="5">
        <v>62</v>
      </c>
    </row>
    <row r="440" spans="1:16">
      <c r="A440" s="1">
        <v>44</v>
      </c>
      <c r="B440" s="1">
        <v>9</v>
      </c>
      <c r="C440" s="1">
        <v>15194</v>
      </c>
      <c r="D440" s="6">
        <v>1.57</v>
      </c>
      <c r="E440" s="6">
        <v>421.2</v>
      </c>
      <c r="F440" s="5">
        <v>3.1</v>
      </c>
      <c r="G440" s="5">
        <v>1013</v>
      </c>
      <c r="H440" s="6">
        <v>3.5462842242503259</v>
      </c>
      <c r="I440" s="6">
        <v>0.47058049229959192</v>
      </c>
      <c r="J440" s="6">
        <v>661.28399999999999</v>
      </c>
      <c r="K440" s="1" t="s">
        <v>16</v>
      </c>
      <c r="L440" s="1" t="s">
        <v>17</v>
      </c>
      <c r="M440" s="1" t="s">
        <v>16</v>
      </c>
      <c r="N440" s="1">
        <v>1</v>
      </c>
      <c r="O440" s="1">
        <v>3</v>
      </c>
      <c r="P440" s="5">
        <v>65</v>
      </c>
    </row>
    <row r="441" spans="1:16">
      <c r="A441" s="1">
        <v>44</v>
      </c>
      <c r="B441" s="1">
        <v>10</v>
      </c>
      <c r="C441" s="1">
        <v>16361</v>
      </c>
      <c r="D441" s="6">
        <v>1.6</v>
      </c>
      <c r="E441" s="6">
        <v>419.4</v>
      </c>
      <c r="F441" s="5">
        <v>2.6</v>
      </c>
      <c r="G441" s="5">
        <v>1257</v>
      </c>
      <c r="H441" s="6">
        <v>3.6819235225955969</v>
      </c>
      <c r="I441" s="6">
        <v>0.45687916386528943</v>
      </c>
      <c r="J441" s="6">
        <v>671.04</v>
      </c>
      <c r="K441" s="1" t="s">
        <v>16</v>
      </c>
      <c r="L441" s="1" t="s">
        <v>17</v>
      </c>
      <c r="M441" s="1" t="s">
        <v>16</v>
      </c>
      <c r="N441" s="1">
        <v>1</v>
      </c>
      <c r="O441" s="1">
        <v>3</v>
      </c>
      <c r="P441" s="5">
        <v>54</v>
      </c>
    </row>
    <row r="442" spans="1:16">
      <c r="A442" s="1">
        <v>45</v>
      </c>
      <c r="B442" s="1">
        <v>1</v>
      </c>
      <c r="C442" s="1">
        <v>91296</v>
      </c>
      <c r="D442" s="6">
        <v>0.75</v>
      </c>
      <c r="E442" s="6">
        <v>4968</v>
      </c>
      <c r="F442" s="5">
        <v>4.2</v>
      </c>
      <c r="G442" s="5">
        <v>6380</v>
      </c>
      <c r="H442" s="6">
        <v>2.2732919254658386</v>
      </c>
      <c r="I442" s="6">
        <v>0.29041798107255523</v>
      </c>
      <c r="J442" s="6">
        <v>3726</v>
      </c>
      <c r="K442" s="1" t="s">
        <v>16</v>
      </c>
      <c r="L442" s="1" t="s">
        <v>17</v>
      </c>
      <c r="M442" s="1" t="s">
        <v>16</v>
      </c>
      <c r="N442" s="1">
        <v>1</v>
      </c>
      <c r="O442" s="1">
        <v>1</v>
      </c>
      <c r="P442" s="5">
        <v>59</v>
      </c>
    </row>
    <row r="443" spans="1:16">
      <c r="A443" s="1">
        <v>45</v>
      </c>
      <c r="B443" s="1">
        <v>2</v>
      </c>
      <c r="C443" s="1">
        <v>95527</v>
      </c>
      <c r="D443" s="6">
        <v>0.78</v>
      </c>
      <c r="E443" s="6">
        <v>4966.8</v>
      </c>
      <c r="F443" s="5">
        <v>3.6</v>
      </c>
      <c r="G443" s="5">
        <v>6975</v>
      </c>
      <c r="H443" s="6">
        <v>2.5660160734787598</v>
      </c>
      <c r="I443" s="6">
        <v>0.27993132831555478</v>
      </c>
      <c r="J443" s="6">
        <v>3874.1040000000003</v>
      </c>
      <c r="K443" s="1" t="s">
        <v>16</v>
      </c>
      <c r="L443" s="1" t="s">
        <v>17</v>
      </c>
      <c r="M443" s="1" t="s">
        <v>16</v>
      </c>
      <c r="N443" s="1">
        <v>1</v>
      </c>
      <c r="O443" s="1">
        <v>1</v>
      </c>
      <c r="P443" s="5">
        <v>56</v>
      </c>
    </row>
    <row r="444" spans="1:16">
      <c r="A444" s="1">
        <v>45</v>
      </c>
      <c r="B444" s="1">
        <v>3</v>
      </c>
      <c r="C444" s="1">
        <v>96064</v>
      </c>
      <c r="D444" s="6">
        <v>0.81</v>
      </c>
      <c r="E444" s="6">
        <v>4914</v>
      </c>
      <c r="F444" s="5">
        <v>2.8</v>
      </c>
      <c r="G444" s="5">
        <v>8155</v>
      </c>
      <c r="H444" s="6">
        <v>3.259887005649718</v>
      </c>
      <c r="I444" s="6">
        <v>0.27798134576948702</v>
      </c>
      <c r="J444" s="6">
        <v>3980.34</v>
      </c>
      <c r="K444" s="1" t="s">
        <v>16</v>
      </c>
      <c r="L444" s="1" t="s">
        <v>17</v>
      </c>
      <c r="M444" s="1" t="s">
        <v>16</v>
      </c>
      <c r="N444" s="1">
        <v>1</v>
      </c>
      <c r="O444" s="1">
        <v>1</v>
      </c>
      <c r="P444" s="5">
        <v>50</v>
      </c>
    </row>
    <row r="445" spans="1:16">
      <c r="A445" s="1">
        <v>45</v>
      </c>
      <c r="B445" s="1">
        <v>4</v>
      </c>
      <c r="C445" s="1">
        <v>92630</v>
      </c>
      <c r="D445" s="6">
        <v>0.82</v>
      </c>
      <c r="E445" s="6">
        <v>4856</v>
      </c>
      <c r="F445" s="5">
        <v>2.4</v>
      </c>
      <c r="G445" s="5">
        <v>6440</v>
      </c>
      <c r="H445" s="6">
        <v>3.7263626251390431</v>
      </c>
      <c r="I445" s="6">
        <v>0.25846917845190542</v>
      </c>
      <c r="J445" s="6">
        <v>3981.92</v>
      </c>
      <c r="K445" s="1" t="s">
        <v>16</v>
      </c>
      <c r="L445" s="1" t="s">
        <v>17</v>
      </c>
      <c r="M445" s="1" t="s">
        <v>16</v>
      </c>
      <c r="N445" s="1">
        <v>1</v>
      </c>
      <c r="O445" s="1">
        <v>1</v>
      </c>
      <c r="P445" s="5">
        <v>62</v>
      </c>
    </row>
    <row r="446" spans="1:16">
      <c r="A446" s="1">
        <v>45</v>
      </c>
      <c r="B446" s="1">
        <v>5</v>
      </c>
      <c r="C446" s="1">
        <v>144521</v>
      </c>
      <c r="D446" s="6">
        <v>0.84</v>
      </c>
      <c r="E446" s="6">
        <v>6954</v>
      </c>
      <c r="F446" s="5">
        <v>2.2000000000000002</v>
      </c>
      <c r="G446" s="5">
        <v>8380</v>
      </c>
      <c r="H446" s="6">
        <v>4.1511500547645133</v>
      </c>
      <c r="I446" s="6">
        <v>0.3261463731914393</v>
      </c>
      <c r="J446" s="6">
        <v>5841.36</v>
      </c>
      <c r="K446" s="1" t="s">
        <v>16</v>
      </c>
      <c r="L446" s="1" t="s">
        <v>17</v>
      </c>
      <c r="M446" s="1" t="s">
        <v>16</v>
      </c>
      <c r="N446" s="1">
        <v>1</v>
      </c>
      <c r="O446" s="1">
        <v>1</v>
      </c>
      <c r="P446" s="5">
        <v>70</v>
      </c>
    </row>
    <row r="447" spans="1:16">
      <c r="A447" s="1">
        <v>45</v>
      </c>
      <c r="B447" s="1">
        <v>6</v>
      </c>
      <c r="C447" s="1">
        <v>149000</v>
      </c>
      <c r="D447" s="6">
        <v>0.88</v>
      </c>
      <c r="E447" s="6">
        <v>6930</v>
      </c>
      <c r="F447" s="5">
        <v>2.1</v>
      </c>
      <c r="G447" s="5">
        <v>16910</v>
      </c>
      <c r="H447" s="6">
        <v>4.0450538687561206</v>
      </c>
      <c r="I447" s="6">
        <v>0.10383221476510067</v>
      </c>
      <c r="J447" s="6">
        <v>6098.4</v>
      </c>
      <c r="K447" s="1" t="s">
        <v>16</v>
      </c>
      <c r="L447" s="1" t="s">
        <v>17</v>
      </c>
      <c r="M447" s="1" t="s">
        <v>16</v>
      </c>
      <c r="N447" s="1">
        <v>1</v>
      </c>
      <c r="O447" s="1">
        <v>1</v>
      </c>
      <c r="P447" s="5">
        <v>36</v>
      </c>
    </row>
    <row r="448" spans="1:16">
      <c r="A448" s="1">
        <v>45</v>
      </c>
      <c r="B448" s="1">
        <v>7</v>
      </c>
      <c r="C448" s="1">
        <v>143174</v>
      </c>
      <c r="D448" s="6">
        <v>0.91</v>
      </c>
      <c r="E448" s="6">
        <v>6809</v>
      </c>
      <c r="F448" s="5">
        <v>2.2000000000000002</v>
      </c>
      <c r="G448" s="5">
        <v>15105</v>
      </c>
      <c r="H448" s="6">
        <v>3.7616387337057726</v>
      </c>
      <c r="I448" s="6">
        <v>0.25991450961766799</v>
      </c>
      <c r="J448" s="6">
        <v>6196.19</v>
      </c>
      <c r="K448" s="1" t="s">
        <v>16</v>
      </c>
      <c r="L448" s="1" t="s">
        <v>17</v>
      </c>
      <c r="M448" s="1" t="s">
        <v>16</v>
      </c>
      <c r="N448" s="1">
        <v>1</v>
      </c>
      <c r="O448" s="1">
        <v>1</v>
      </c>
      <c r="P448" s="5">
        <v>41</v>
      </c>
    </row>
    <row r="449" spans="1:16">
      <c r="A449" s="1">
        <v>45</v>
      </c>
      <c r="B449" s="1">
        <v>8</v>
      </c>
      <c r="C449" s="1">
        <v>152644</v>
      </c>
      <c r="D449" s="6">
        <v>0.92</v>
      </c>
      <c r="E449" s="6">
        <v>6700</v>
      </c>
      <c r="F449" s="5">
        <v>2.4</v>
      </c>
      <c r="G449" s="5">
        <v>11011</v>
      </c>
      <c r="H449" s="6">
        <v>3.3423180592991915</v>
      </c>
      <c r="I449" s="6">
        <v>0.26093393778989021</v>
      </c>
      <c r="J449" s="6">
        <v>6164</v>
      </c>
      <c r="K449" s="1" t="s">
        <v>16</v>
      </c>
      <c r="L449" s="1" t="s">
        <v>17</v>
      </c>
      <c r="M449" s="1" t="s">
        <v>16</v>
      </c>
      <c r="N449" s="1">
        <v>1</v>
      </c>
      <c r="O449" s="1">
        <v>1</v>
      </c>
      <c r="P449" s="5">
        <v>58</v>
      </c>
    </row>
    <row r="450" spans="1:16">
      <c r="A450" s="1">
        <v>45</v>
      </c>
      <c r="B450" s="1">
        <v>9</v>
      </c>
      <c r="C450" s="1">
        <v>174278</v>
      </c>
      <c r="D450" s="6">
        <v>0.98</v>
      </c>
      <c r="E450" s="6">
        <v>6568</v>
      </c>
      <c r="F450" s="5">
        <v>2.7</v>
      </c>
      <c r="G450" s="5">
        <v>17030</v>
      </c>
      <c r="H450" s="6">
        <v>2.6552227903579255</v>
      </c>
      <c r="I450" s="6">
        <v>0.2475470225731303</v>
      </c>
      <c r="J450" s="6">
        <v>6436.64</v>
      </c>
      <c r="K450" s="1" t="s">
        <v>16</v>
      </c>
      <c r="L450" s="1" t="s">
        <v>17</v>
      </c>
      <c r="M450" s="1" t="s">
        <v>16</v>
      </c>
      <c r="N450" s="1">
        <v>1</v>
      </c>
      <c r="O450" s="1">
        <v>1</v>
      </c>
      <c r="P450" s="5">
        <v>41</v>
      </c>
    </row>
    <row r="451" spans="1:16">
      <c r="A451" s="1">
        <v>45</v>
      </c>
      <c r="B451" s="1">
        <v>10</v>
      </c>
      <c r="C451" s="1">
        <v>195256</v>
      </c>
      <c r="D451" s="6">
        <v>1.06</v>
      </c>
      <c r="E451" s="6">
        <v>6401</v>
      </c>
      <c r="F451" s="5">
        <v>2.2999999999999998</v>
      </c>
      <c r="G451" s="5">
        <v>25330</v>
      </c>
      <c r="H451" s="6">
        <v>2.8930817610062891</v>
      </c>
      <c r="I451" s="6">
        <v>0.24580038513541197</v>
      </c>
      <c r="J451" s="6">
        <v>6785.06</v>
      </c>
      <c r="K451" s="1" t="s">
        <v>16</v>
      </c>
      <c r="L451" s="1" t="s">
        <v>17</v>
      </c>
      <c r="M451" s="1" t="s">
        <v>16</v>
      </c>
      <c r="N451" s="1">
        <v>1</v>
      </c>
      <c r="O451" s="1">
        <v>1</v>
      </c>
      <c r="P451" s="5">
        <v>28</v>
      </c>
    </row>
    <row r="452" spans="1:16">
      <c r="A452" s="1">
        <v>46</v>
      </c>
      <c r="B452" s="1">
        <v>1</v>
      </c>
      <c r="C452" s="1">
        <v>14295</v>
      </c>
      <c r="D452" s="6">
        <v>0</v>
      </c>
      <c r="E452" s="6">
        <v>202.7</v>
      </c>
      <c r="F452" s="5">
        <v>0</v>
      </c>
      <c r="G452" s="5">
        <v>250.5</v>
      </c>
      <c r="H452" s="6">
        <v>1.1408918406072108</v>
      </c>
      <c r="I452" s="6">
        <v>0.61070304302203571</v>
      </c>
      <c r="J452" s="6">
        <v>0</v>
      </c>
      <c r="K452" s="1" t="s">
        <v>16</v>
      </c>
      <c r="L452" s="1" t="s">
        <v>16</v>
      </c>
      <c r="M452" s="1" t="s">
        <v>16</v>
      </c>
      <c r="N452" s="1">
        <v>3</v>
      </c>
      <c r="O452" s="1">
        <v>3</v>
      </c>
      <c r="P452" s="5">
        <v>0</v>
      </c>
    </row>
    <row r="453" spans="1:16">
      <c r="A453" s="1">
        <v>46</v>
      </c>
      <c r="B453" s="1">
        <v>2</v>
      </c>
      <c r="C453" s="1">
        <v>14264</v>
      </c>
      <c r="D453" s="6">
        <v>0</v>
      </c>
      <c r="E453" s="6">
        <v>208</v>
      </c>
      <c r="F453" s="5">
        <v>0</v>
      </c>
      <c r="G453" s="5">
        <v>452.7</v>
      </c>
      <c r="H453" s="6">
        <v>1.380846325167038</v>
      </c>
      <c r="I453" s="6">
        <v>0.57501402131239487</v>
      </c>
      <c r="J453" s="6">
        <v>0</v>
      </c>
      <c r="K453" s="1" t="s">
        <v>16</v>
      </c>
      <c r="L453" s="1" t="s">
        <v>16</v>
      </c>
      <c r="M453" s="1" t="s">
        <v>16</v>
      </c>
      <c r="N453" s="1">
        <v>3</v>
      </c>
      <c r="O453" s="1">
        <v>3</v>
      </c>
      <c r="P453" s="5">
        <v>0</v>
      </c>
    </row>
    <row r="454" spans="1:16">
      <c r="A454" s="1">
        <v>46</v>
      </c>
      <c r="B454" s="1">
        <v>3</v>
      </c>
      <c r="C454" s="1">
        <v>13738</v>
      </c>
      <c r="D454" s="6">
        <v>0</v>
      </c>
      <c r="E454" s="6">
        <v>210.2</v>
      </c>
      <c r="F454" s="5">
        <v>0</v>
      </c>
      <c r="G454" s="5">
        <v>575</v>
      </c>
      <c r="H454" s="6">
        <v>1.5780000000000001</v>
      </c>
      <c r="I454" s="6">
        <v>0.50800698791672727</v>
      </c>
      <c r="J454" s="6">
        <v>0</v>
      </c>
      <c r="K454" s="1" t="s">
        <v>16</v>
      </c>
      <c r="L454" s="1" t="s">
        <v>16</v>
      </c>
      <c r="M454" s="1" t="s">
        <v>16</v>
      </c>
      <c r="N454" s="1">
        <v>3</v>
      </c>
      <c r="O454" s="1">
        <v>3</v>
      </c>
      <c r="P454" s="5">
        <v>0</v>
      </c>
    </row>
    <row r="455" spans="1:16">
      <c r="A455" s="1">
        <v>46</v>
      </c>
      <c r="B455" s="1">
        <v>4</v>
      </c>
      <c r="C455" s="1">
        <v>13464</v>
      </c>
      <c r="D455" s="6">
        <v>0</v>
      </c>
      <c r="E455" s="6">
        <v>207.6</v>
      </c>
      <c r="F455" s="5">
        <v>0</v>
      </c>
      <c r="G455" s="5">
        <v>685</v>
      </c>
      <c r="H455" s="6">
        <v>1.6181818181818182</v>
      </c>
      <c r="I455" s="6">
        <v>0.45491681521093286</v>
      </c>
      <c r="J455" s="6">
        <v>0</v>
      </c>
      <c r="K455" s="1" t="s">
        <v>16</v>
      </c>
      <c r="L455" s="1" t="s">
        <v>16</v>
      </c>
      <c r="M455" s="1" t="s">
        <v>16</v>
      </c>
      <c r="N455" s="1">
        <v>3</v>
      </c>
      <c r="O455" s="1">
        <v>3</v>
      </c>
      <c r="P455" s="5">
        <v>0</v>
      </c>
    </row>
    <row r="456" spans="1:16">
      <c r="A456" s="1">
        <v>46</v>
      </c>
      <c r="B456" s="1">
        <v>5</v>
      </c>
      <c r="C456" s="1">
        <v>17692</v>
      </c>
      <c r="D456" s="6">
        <v>0</v>
      </c>
      <c r="E456" s="6">
        <v>213.5</v>
      </c>
      <c r="F456" s="5">
        <v>0</v>
      </c>
      <c r="G456" s="5">
        <v>795</v>
      </c>
      <c r="H456" s="6">
        <v>1.5232974910394264</v>
      </c>
      <c r="I456" s="6">
        <v>0.51667420302961786</v>
      </c>
      <c r="J456" s="6">
        <v>0</v>
      </c>
      <c r="K456" s="1" t="s">
        <v>16</v>
      </c>
      <c r="L456" s="1" t="s">
        <v>16</v>
      </c>
      <c r="M456" s="1" t="s">
        <v>16</v>
      </c>
      <c r="N456" s="1">
        <v>3</v>
      </c>
      <c r="O456" s="1">
        <v>3</v>
      </c>
      <c r="P456" s="5">
        <v>0</v>
      </c>
    </row>
    <row r="457" spans="1:16">
      <c r="A457" s="1">
        <v>46</v>
      </c>
      <c r="B457" s="1">
        <v>6</v>
      </c>
      <c r="C457" s="1">
        <v>17012</v>
      </c>
      <c r="D457" s="6">
        <v>0</v>
      </c>
      <c r="E457" s="6">
        <v>197.6</v>
      </c>
      <c r="F457" s="5">
        <v>0</v>
      </c>
      <c r="G457" s="5">
        <v>638</v>
      </c>
      <c r="H457" s="6">
        <v>1.271215207060421</v>
      </c>
      <c r="I457" s="6">
        <v>0.54332236068657414</v>
      </c>
      <c r="J457" s="6">
        <v>0</v>
      </c>
      <c r="K457" s="1" t="s">
        <v>16</v>
      </c>
      <c r="L457" s="1" t="s">
        <v>16</v>
      </c>
      <c r="M457" s="1" t="s">
        <v>16</v>
      </c>
      <c r="N457" s="1">
        <v>3</v>
      </c>
      <c r="O457" s="1">
        <v>3</v>
      </c>
      <c r="P457" s="5">
        <v>0</v>
      </c>
    </row>
    <row r="458" spans="1:16">
      <c r="A458" s="1">
        <v>46</v>
      </c>
      <c r="B458" s="1">
        <v>7</v>
      </c>
      <c r="C458" s="1">
        <v>15044</v>
      </c>
      <c r="D458" s="6">
        <v>0</v>
      </c>
      <c r="E458" s="6">
        <v>200.8</v>
      </c>
      <c r="F458" s="5">
        <v>0</v>
      </c>
      <c r="G458" s="5">
        <v>605</v>
      </c>
      <c r="H458" s="6">
        <v>1.3695416817033563</v>
      </c>
      <c r="I458" s="6">
        <v>0.50339005583621377</v>
      </c>
      <c r="J458" s="6">
        <v>0</v>
      </c>
      <c r="K458" s="1" t="s">
        <v>16</v>
      </c>
      <c r="L458" s="1" t="s">
        <v>16</v>
      </c>
      <c r="M458" s="1" t="s">
        <v>16</v>
      </c>
      <c r="N458" s="1">
        <v>3</v>
      </c>
      <c r="O458" s="1">
        <v>3</v>
      </c>
      <c r="P458" s="5">
        <v>0</v>
      </c>
    </row>
    <row r="459" spans="1:16">
      <c r="A459" s="1">
        <v>46</v>
      </c>
      <c r="B459" s="1">
        <v>8</v>
      </c>
      <c r="C459" s="1">
        <v>14441</v>
      </c>
      <c r="D459" s="6">
        <v>0</v>
      </c>
      <c r="E459" s="6">
        <v>190.2</v>
      </c>
      <c r="F459" s="5">
        <v>0</v>
      </c>
      <c r="G459" s="5">
        <v>638</v>
      </c>
      <c r="H459" s="6">
        <v>1.1208319577418291</v>
      </c>
      <c r="I459" s="6">
        <v>0.48535419984765599</v>
      </c>
      <c r="J459" s="6">
        <v>0</v>
      </c>
      <c r="K459" s="1" t="s">
        <v>16</v>
      </c>
      <c r="L459" s="1" t="s">
        <v>16</v>
      </c>
      <c r="M459" s="1" t="s">
        <v>16</v>
      </c>
      <c r="N459" s="1">
        <v>3</v>
      </c>
      <c r="O459" s="1">
        <v>3</v>
      </c>
      <c r="P459" s="5">
        <v>0</v>
      </c>
    </row>
    <row r="460" spans="1:16">
      <c r="A460" s="1">
        <v>46</v>
      </c>
      <c r="B460" s="1">
        <v>9</v>
      </c>
      <c r="C460" s="1">
        <v>14550</v>
      </c>
      <c r="D460" s="6">
        <v>0.38</v>
      </c>
      <c r="E460" s="6">
        <v>178.5</v>
      </c>
      <c r="F460" s="5">
        <v>1</v>
      </c>
      <c r="G460" s="5">
        <v>655</v>
      </c>
      <c r="H460" s="6">
        <v>1.11328125</v>
      </c>
      <c r="I460" s="6">
        <v>0.48343642611683851</v>
      </c>
      <c r="J460" s="6">
        <v>67.83</v>
      </c>
      <c r="K460" s="1" t="s">
        <v>16</v>
      </c>
      <c r="L460" s="1" t="s">
        <v>16</v>
      </c>
      <c r="M460" s="1" t="s">
        <v>16</v>
      </c>
      <c r="N460" s="1">
        <v>3</v>
      </c>
      <c r="O460" s="1">
        <v>3</v>
      </c>
      <c r="P460" s="5">
        <v>11</v>
      </c>
    </row>
    <row r="461" spans="1:16">
      <c r="A461" s="1">
        <v>46</v>
      </c>
      <c r="B461" s="1">
        <v>10</v>
      </c>
      <c r="C461" s="1">
        <v>14885</v>
      </c>
      <c r="D461" s="6">
        <v>0.52</v>
      </c>
      <c r="E461" s="6">
        <v>167.1</v>
      </c>
      <c r="F461" s="5">
        <v>1</v>
      </c>
      <c r="G461" s="5">
        <v>689</v>
      </c>
      <c r="H461" s="6">
        <v>1.3681929016526688</v>
      </c>
      <c r="I461" s="6">
        <v>0.46610681894524691</v>
      </c>
      <c r="J461" s="6">
        <v>86.891999999999996</v>
      </c>
      <c r="K461" s="1" t="s">
        <v>16</v>
      </c>
      <c r="L461" s="1" t="s">
        <v>16</v>
      </c>
      <c r="M461" s="1" t="s">
        <v>16</v>
      </c>
      <c r="N461" s="1">
        <v>3</v>
      </c>
      <c r="O461" s="1">
        <v>3</v>
      </c>
      <c r="P461" s="5">
        <v>13</v>
      </c>
    </row>
    <row r="462" spans="1:16">
      <c r="A462" s="1">
        <v>47</v>
      </c>
      <c r="B462" s="1">
        <v>1</v>
      </c>
      <c r="C462" s="1">
        <v>6699</v>
      </c>
      <c r="D462" s="6">
        <v>0</v>
      </c>
      <c r="E462" s="6">
        <v>224.7</v>
      </c>
      <c r="F462" s="5">
        <v>0</v>
      </c>
      <c r="G462" s="5">
        <v>282.10000000000002</v>
      </c>
      <c r="H462" s="6">
        <v>1.8068068068068068</v>
      </c>
      <c r="I462" s="6">
        <v>0.43931930138826691</v>
      </c>
      <c r="J462" s="6">
        <v>0</v>
      </c>
      <c r="K462" s="1" t="s">
        <v>16</v>
      </c>
      <c r="L462" s="1" t="s">
        <v>16</v>
      </c>
      <c r="M462" s="1" t="s">
        <v>16</v>
      </c>
      <c r="N462" s="1">
        <v>3</v>
      </c>
      <c r="O462" s="1">
        <v>3</v>
      </c>
      <c r="P462" s="5">
        <v>0</v>
      </c>
    </row>
    <row r="463" spans="1:16">
      <c r="A463" s="1">
        <v>47</v>
      </c>
      <c r="B463" s="1">
        <v>2</v>
      </c>
      <c r="C463" s="1">
        <v>7625</v>
      </c>
      <c r="D463" s="6">
        <v>0</v>
      </c>
      <c r="E463" s="6">
        <v>227.5</v>
      </c>
      <c r="F463" s="6">
        <v>0</v>
      </c>
      <c r="G463" s="5">
        <v>307.8</v>
      </c>
      <c r="H463" s="6">
        <v>1.7314487632508835</v>
      </c>
      <c r="I463" s="6">
        <v>0.44078688524590165</v>
      </c>
      <c r="J463" s="6">
        <v>0</v>
      </c>
      <c r="K463" s="1" t="s">
        <v>16</v>
      </c>
      <c r="L463" s="1" t="s">
        <v>16</v>
      </c>
      <c r="M463" s="1" t="s">
        <v>16</v>
      </c>
      <c r="N463" s="1">
        <v>3</v>
      </c>
      <c r="O463" s="1">
        <v>3</v>
      </c>
      <c r="P463" s="6">
        <v>0</v>
      </c>
    </row>
    <row r="464" spans="1:16">
      <c r="A464" s="1">
        <v>47</v>
      </c>
      <c r="B464" s="1">
        <v>3</v>
      </c>
      <c r="C464" s="1">
        <v>9686</v>
      </c>
      <c r="D464" s="6">
        <v>0</v>
      </c>
      <c r="E464" s="6">
        <v>229.8</v>
      </c>
      <c r="F464" s="6">
        <v>0</v>
      </c>
      <c r="G464" s="5">
        <v>348.5</v>
      </c>
      <c r="H464" s="6">
        <v>2.455391776570985</v>
      </c>
      <c r="I464" s="6">
        <v>0.43247986785050591</v>
      </c>
      <c r="J464" s="6">
        <v>0</v>
      </c>
      <c r="K464" s="1" t="s">
        <v>16</v>
      </c>
      <c r="L464" s="1" t="s">
        <v>16</v>
      </c>
      <c r="M464" s="1" t="s">
        <v>16</v>
      </c>
      <c r="N464" s="1">
        <v>3</v>
      </c>
      <c r="O464" s="1">
        <v>3</v>
      </c>
      <c r="P464" s="6">
        <v>0</v>
      </c>
    </row>
    <row r="465" spans="1:16">
      <c r="A465" s="1">
        <v>47</v>
      </c>
      <c r="B465" s="1">
        <v>4</v>
      </c>
      <c r="C465" s="1">
        <v>10648</v>
      </c>
      <c r="D465" s="6">
        <v>0</v>
      </c>
      <c r="E465" s="6">
        <v>294.8</v>
      </c>
      <c r="F465" s="6">
        <v>0</v>
      </c>
      <c r="G465" s="5">
        <v>577.9</v>
      </c>
      <c r="H465" s="6">
        <v>2.5446428571428577</v>
      </c>
      <c r="I465" s="6">
        <v>0.38927498121713</v>
      </c>
      <c r="J465" s="6">
        <v>0</v>
      </c>
      <c r="K465" s="1" t="s">
        <v>16</v>
      </c>
      <c r="L465" s="1" t="s">
        <v>16</v>
      </c>
      <c r="M465" s="1" t="s">
        <v>16</v>
      </c>
      <c r="N465" s="1">
        <v>3</v>
      </c>
      <c r="O465" s="1">
        <v>3</v>
      </c>
      <c r="P465" s="6">
        <v>0</v>
      </c>
    </row>
    <row r="466" spans="1:16">
      <c r="A466" s="1">
        <v>47</v>
      </c>
      <c r="B466" s="1">
        <v>5</v>
      </c>
      <c r="C466" s="1">
        <v>11527</v>
      </c>
      <c r="D466" s="6">
        <v>0</v>
      </c>
      <c r="E466" s="6">
        <v>298.3</v>
      </c>
      <c r="F466" s="6">
        <v>0</v>
      </c>
      <c r="G466" s="5">
        <v>631.29999999999995</v>
      </c>
      <c r="H466" s="6">
        <v>3.0946291560102299</v>
      </c>
      <c r="I466" s="6">
        <v>0.40487550967294178</v>
      </c>
      <c r="J466" s="6">
        <v>0</v>
      </c>
      <c r="K466" s="1" t="s">
        <v>16</v>
      </c>
      <c r="L466" s="1" t="s">
        <v>16</v>
      </c>
      <c r="M466" s="1" t="s">
        <v>16</v>
      </c>
      <c r="N466" s="1">
        <v>3</v>
      </c>
      <c r="O466" s="1">
        <v>3</v>
      </c>
      <c r="P466" s="6">
        <v>0</v>
      </c>
    </row>
    <row r="467" spans="1:16">
      <c r="A467" s="1">
        <v>47</v>
      </c>
      <c r="B467" s="1">
        <v>6</v>
      </c>
      <c r="C467" s="1">
        <v>13340</v>
      </c>
      <c r="D467" s="6">
        <v>0</v>
      </c>
      <c r="E467" s="6">
        <v>298.60000000000002</v>
      </c>
      <c r="F467" s="6">
        <v>0</v>
      </c>
      <c r="G467" s="5">
        <v>688.3</v>
      </c>
      <c r="H467" s="6">
        <v>2.5077978789769184</v>
      </c>
      <c r="I467" s="6">
        <v>0.3860569715142429</v>
      </c>
      <c r="J467" s="6">
        <v>0</v>
      </c>
      <c r="K467" s="1" t="s">
        <v>16</v>
      </c>
      <c r="L467" s="1" t="s">
        <v>16</v>
      </c>
      <c r="M467" s="1" t="s">
        <v>16</v>
      </c>
      <c r="N467" s="1">
        <v>3</v>
      </c>
      <c r="O467" s="1">
        <v>3</v>
      </c>
      <c r="P467" s="6">
        <v>0</v>
      </c>
    </row>
    <row r="468" spans="1:16">
      <c r="A468" s="1">
        <v>47</v>
      </c>
      <c r="B468" s="1">
        <v>7</v>
      </c>
      <c r="C468" s="1">
        <v>13812</v>
      </c>
      <c r="D468" s="6">
        <v>0</v>
      </c>
      <c r="E468" s="6">
        <v>298.60000000000002</v>
      </c>
      <c r="F468" s="6">
        <v>0</v>
      </c>
      <c r="G468" s="5">
        <v>663</v>
      </c>
      <c r="H468" s="6">
        <v>2.193825910931174</v>
      </c>
      <c r="I468" s="6">
        <v>0.34332464523602663</v>
      </c>
      <c r="J468" s="6">
        <v>0</v>
      </c>
      <c r="K468" s="1" t="s">
        <v>16</v>
      </c>
      <c r="L468" s="1" t="s">
        <v>16</v>
      </c>
      <c r="M468" s="1" t="s">
        <v>16</v>
      </c>
      <c r="N468" s="1">
        <v>3</v>
      </c>
      <c r="O468" s="1">
        <v>3</v>
      </c>
      <c r="P468" s="6">
        <v>0</v>
      </c>
    </row>
    <row r="469" spans="1:16">
      <c r="A469" s="1">
        <v>47</v>
      </c>
      <c r="B469" s="1">
        <v>8</v>
      </c>
      <c r="C469" s="1">
        <v>15385</v>
      </c>
      <c r="D469" s="6">
        <v>0</v>
      </c>
      <c r="E469" s="6">
        <v>298.60000000000002</v>
      </c>
      <c r="F469" s="6">
        <v>0</v>
      </c>
      <c r="G469" s="5">
        <v>725</v>
      </c>
      <c r="H469" s="6">
        <v>2.3745437956204376</v>
      </c>
      <c r="I469" s="6">
        <v>0.32785180370490735</v>
      </c>
      <c r="J469" s="6">
        <v>0</v>
      </c>
      <c r="K469" s="1" t="s">
        <v>16</v>
      </c>
      <c r="L469" s="1" t="s">
        <v>16</v>
      </c>
      <c r="M469" s="1" t="s">
        <v>16</v>
      </c>
      <c r="N469" s="1">
        <v>3</v>
      </c>
      <c r="O469" s="1">
        <v>3</v>
      </c>
      <c r="P469" s="6">
        <v>0</v>
      </c>
    </row>
    <row r="470" spans="1:16">
      <c r="A470" s="1">
        <v>47</v>
      </c>
      <c r="B470" s="1">
        <v>9</v>
      </c>
      <c r="C470" s="1">
        <v>19134</v>
      </c>
      <c r="D470" s="6">
        <v>0.2</v>
      </c>
      <c r="E470" s="6">
        <v>298.5</v>
      </c>
      <c r="F470" s="5">
        <v>0.4</v>
      </c>
      <c r="G470" s="5">
        <v>830</v>
      </c>
      <c r="H470" s="6">
        <v>2.5757575757575757</v>
      </c>
      <c r="I470" s="6">
        <v>0.39557855126999059</v>
      </c>
      <c r="J470" s="6">
        <v>59.7</v>
      </c>
      <c r="K470" s="1" t="s">
        <v>16</v>
      </c>
      <c r="L470" s="1" t="s">
        <v>16</v>
      </c>
      <c r="M470" s="1" t="s">
        <v>16</v>
      </c>
      <c r="N470" s="1">
        <v>3</v>
      </c>
      <c r="O470" s="1">
        <v>3</v>
      </c>
      <c r="P470" s="5">
        <v>7</v>
      </c>
    </row>
    <row r="471" spans="1:16">
      <c r="A471" s="1">
        <v>47</v>
      </c>
      <c r="B471" s="1">
        <v>10</v>
      </c>
      <c r="C471" s="1">
        <v>20404</v>
      </c>
      <c r="D471" s="6">
        <v>0.22</v>
      </c>
      <c r="E471" s="6">
        <v>300</v>
      </c>
      <c r="F471" s="5">
        <v>0.3</v>
      </c>
      <c r="G471" s="5">
        <v>1070</v>
      </c>
      <c r="H471" s="6">
        <v>3.0925718551698393</v>
      </c>
      <c r="I471" s="6">
        <v>0.35096059596157614</v>
      </c>
      <c r="J471" s="6">
        <v>66</v>
      </c>
      <c r="K471" s="1" t="s">
        <v>16</v>
      </c>
      <c r="L471" s="1" t="s">
        <v>16</v>
      </c>
      <c r="M471" s="1" t="s">
        <v>16</v>
      </c>
      <c r="N471" s="1">
        <v>3</v>
      </c>
      <c r="O471" s="1">
        <v>3</v>
      </c>
      <c r="P471" s="5">
        <v>6</v>
      </c>
    </row>
    <row r="472" spans="1:16">
      <c r="A472" s="1">
        <v>48</v>
      </c>
      <c r="B472" s="1">
        <v>1</v>
      </c>
      <c r="C472" s="1">
        <v>12218</v>
      </c>
      <c r="D472" s="6">
        <v>0.03</v>
      </c>
      <c r="E472" s="6">
        <v>893.2</v>
      </c>
      <c r="F472" s="5">
        <v>0.2</v>
      </c>
      <c r="G472" s="5">
        <v>455.7</v>
      </c>
      <c r="H472" s="6">
        <v>4.1619318181818183</v>
      </c>
      <c r="I472" s="6">
        <v>0.742592895727615</v>
      </c>
      <c r="J472" s="6">
        <v>26.795999999999999</v>
      </c>
      <c r="K472" s="1" t="s">
        <v>16</v>
      </c>
      <c r="L472" s="1" t="s">
        <v>17</v>
      </c>
      <c r="M472" s="1" t="s">
        <v>16</v>
      </c>
      <c r="N472" s="1">
        <v>2</v>
      </c>
      <c r="O472" s="1">
        <v>2</v>
      </c>
      <c r="P472" s="5">
        <v>5</v>
      </c>
    </row>
    <row r="473" spans="1:16">
      <c r="A473" s="1">
        <v>48</v>
      </c>
      <c r="B473" s="1">
        <v>2</v>
      </c>
      <c r="C473" s="1">
        <v>14340</v>
      </c>
      <c r="D473" s="6">
        <v>0.03</v>
      </c>
      <c r="E473" s="6">
        <v>897.8</v>
      </c>
      <c r="F473" s="5">
        <v>0.2</v>
      </c>
      <c r="G473" s="5">
        <v>636.5</v>
      </c>
      <c r="H473" s="6">
        <v>4.5036319612590807</v>
      </c>
      <c r="I473" s="6">
        <v>0.74128312412831243</v>
      </c>
      <c r="J473" s="6">
        <v>26.933999999999997</v>
      </c>
      <c r="K473" s="1" t="s">
        <v>16</v>
      </c>
      <c r="L473" s="1" t="s">
        <v>17</v>
      </c>
      <c r="M473" s="1" t="s">
        <v>16</v>
      </c>
      <c r="N473" s="1">
        <v>2</v>
      </c>
      <c r="O473" s="1">
        <v>2</v>
      </c>
      <c r="P473" s="5">
        <v>4</v>
      </c>
    </row>
    <row r="474" spans="1:16">
      <c r="A474" s="1">
        <v>48</v>
      </c>
      <c r="B474" s="1">
        <v>3</v>
      </c>
      <c r="C474" s="1">
        <v>15315</v>
      </c>
      <c r="D474" s="6">
        <v>0.04</v>
      </c>
      <c r="E474" s="6">
        <v>893.8</v>
      </c>
      <c r="F474" s="5">
        <v>0.2</v>
      </c>
      <c r="G474" s="5">
        <v>690.6</v>
      </c>
      <c r="H474" s="6">
        <v>4.3520782396088027</v>
      </c>
      <c r="I474" s="6">
        <v>0.76121449559255627</v>
      </c>
      <c r="J474" s="6">
        <v>35.752000000000002</v>
      </c>
      <c r="K474" s="1" t="s">
        <v>16</v>
      </c>
      <c r="L474" s="1" t="s">
        <v>17</v>
      </c>
      <c r="M474" s="1" t="s">
        <v>16</v>
      </c>
      <c r="N474" s="1">
        <v>2</v>
      </c>
      <c r="O474" s="1">
        <v>2</v>
      </c>
      <c r="P474" s="5">
        <v>5</v>
      </c>
    </row>
    <row r="475" spans="1:16">
      <c r="A475" s="1">
        <v>48</v>
      </c>
      <c r="B475" s="1">
        <v>4</v>
      </c>
      <c r="C475" s="1">
        <v>16587</v>
      </c>
      <c r="D475" s="6">
        <v>0.04</v>
      </c>
      <c r="E475" s="6">
        <v>871</v>
      </c>
      <c r="F475" s="5">
        <v>0.3</v>
      </c>
      <c r="G475" s="5">
        <v>697.2</v>
      </c>
      <c r="H475" s="6">
        <v>3.2250580046403714</v>
      </c>
      <c r="I475" s="6">
        <v>0.77355760535359019</v>
      </c>
      <c r="J475" s="6">
        <v>34.840000000000003</v>
      </c>
      <c r="K475" s="1" t="s">
        <v>16</v>
      </c>
      <c r="L475" s="1" t="s">
        <v>17</v>
      </c>
      <c r="M475" s="1" t="s">
        <v>16</v>
      </c>
      <c r="N475" s="1">
        <v>2</v>
      </c>
      <c r="O475" s="1">
        <v>2</v>
      </c>
      <c r="P475" s="5">
        <v>5</v>
      </c>
    </row>
    <row r="476" spans="1:16">
      <c r="A476" s="1">
        <v>48</v>
      </c>
      <c r="B476" s="1">
        <v>5</v>
      </c>
      <c r="C476" s="1">
        <v>17005</v>
      </c>
      <c r="D476" s="6">
        <v>0.04</v>
      </c>
      <c r="E476" s="6">
        <v>835.8</v>
      </c>
      <c r="F476" s="5">
        <v>0.2</v>
      </c>
      <c r="G476" s="5">
        <v>769.9</v>
      </c>
      <c r="H476" s="6">
        <v>4.433760683760684</v>
      </c>
      <c r="I476" s="6">
        <v>0.77018523963540131</v>
      </c>
      <c r="J476" s="6">
        <v>33.432000000000002</v>
      </c>
      <c r="K476" s="1" t="s">
        <v>16</v>
      </c>
      <c r="L476" s="1" t="s">
        <v>17</v>
      </c>
      <c r="M476" s="1" t="s">
        <v>16</v>
      </c>
      <c r="N476" s="1">
        <v>2</v>
      </c>
      <c r="O476" s="1">
        <v>2</v>
      </c>
      <c r="P476" s="5">
        <v>4</v>
      </c>
    </row>
    <row r="477" spans="1:16">
      <c r="A477" s="1">
        <v>48</v>
      </c>
      <c r="B477" s="1">
        <v>6</v>
      </c>
      <c r="C477" s="1">
        <v>17295</v>
      </c>
      <c r="D477" s="6">
        <v>0.04</v>
      </c>
      <c r="E477" s="6">
        <v>786.6</v>
      </c>
      <c r="F477" s="5">
        <v>0.2</v>
      </c>
      <c r="G477" s="5">
        <v>883.6</v>
      </c>
      <c r="H477" s="6">
        <v>4.9894514767932483</v>
      </c>
      <c r="I477" s="6">
        <v>0.78444637178375254</v>
      </c>
      <c r="J477" s="6">
        <v>31.464000000000002</v>
      </c>
      <c r="K477" s="1" t="s">
        <v>16</v>
      </c>
      <c r="L477" s="1" t="s">
        <v>17</v>
      </c>
      <c r="M477" s="1" t="s">
        <v>16</v>
      </c>
      <c r="N477" s="1">
        <v>2</v>
      </c>
      <c r="O477" s="1">
        <v>2</v>
      </c>
      <c r="P477" s="5">
        <v>4</v>
      </c>
    </row>
    <row r="478" spans="1:16">
      <c r="A478" s="1">
        <v>48</v>
      </c>
      <c r="B478" s="1">
        <v>7</v>
      </c>
      <c r="C478" s="1">
        <v>21912</v>
      </c>
      <c r="D478" s="6">
        <v>0.04</v>
      </c>
      <c r="E478" s="6">
        <v>761</v>
      </c>
      <c r="F478" s="5">
        <v>0.1</v>
      </c>
      <c r="G478" s="5">
        <v>1001</v>
      </c>
      <c r="H478" s="6">
        <v>7.0194384449244058</v>
      </c>
      <c r="I478" s="6">
        <v>0.8393574297188755</v>
      </c>
      <c r="J478" s="6">
        <v>30.44</v>
      </c>
      <c r="K478" s="1" t="s">
        <v>16</v>
      </c>
      <c r="L478" s="1" t="s">
        <v>17</v>
      </c>
      <c r="M478" s="1" t="s">
        <v>16</v>
      </c>
      <c r="N478" s="1">
        <v>2</v>
      </c>
      <c r="O478" s="1">
        <v>2</v>
      </c>
      <c r="P478" s="5">
        <v>3</v>
      </c>
    </row>
    <row r="479" spans="1:16">
      <c r="A479" s="1">
        <v>48</v>
      </c>
      <c r="B479" s="1">
        <v>8</v>
      </c>
      <c r="C479" s="1">
        <v>26591</v>
      </c>
      <c r="D479" s="6">
        <v>0.06</v>
      </c>
      <c r="E479" s="6">
        <v>752.8</v>
      </c>
      <c r="F479" s="5">
        <v>0.2</v>
      </c>
      <c r="G479" s="5">
        <v>1237.9000000000001</v>
      </c>
      <c r="H479" s="6">
        <v>6.2409420289855086</v>
      </c>
      <c r="I479" s="6">
        <v>0.84370651724267609</v>
      </c>
      <c r="J479" s="6">
        <v>45.167999999999992</v>
      </c>
      <c r="K479" s="1" t="s">
        <v>16</v>
      </c>
      <c r="L479" s="1" t="s">
        <v>17</v>
      </c>
      <c r="M479" s="1" t="s">
        <v>16</v>
      </c>
      <c r="N479" s="1">
        <v>2</v>
      </c>
      <c r="O479" s="1">
        <v>2</v>
      </c>
      <c r="P479" s="5">
        <v>4</v>
      </c>
    </row>
    <row r="480" spans="1:16">
      <c r="A480" s="1">
        <v>48</v>
      </c>
      <c r="B480" s="1">
        <v>9</v>
      </c>
      <c r="C480" s="1">
        <v>25586</v>
      </c>
      <c r="D480" s="6">
        <v>0.08</v>
      </c>
      <c r="E480" s="6">
        <v>716.5</v>
      </c>
      <c r="F480" s="5">
        <v>0.2</v>
      </c>
      <c r="G480" s="5">
        <v>1408.7</v>
      </c>
      <c r="H480" s="6">
        <v>6.7079646017699108</v>
      </c>
      <c r="I480" s="6">
        <v>0.84178847807394674</v>
      </c>
      <c r="J480" s="6">
        <v>57.32</v>
      </c>
      <c r="K480" s="1" t="s">
        <v>16</v>
      </c>
      <c r="L480" s="1" t="s">
        <v>17</v>
      </c>
      <c r="M480" s="1" t="s">
        <v>16</v>
      </c>
      <c r="N480" s="1">
        <v>2</v>
      </c>
      <c r="O480" s="1">
        <v>2</v>
      </c>
      <c r="P480" s="5">
        <v>4</v>
      </c>
    </row>
    <row r="481" spans="1:16">
      <c r="A481" s="1">
        <v>48</v>
      </c>
      <c r="B481" s="1">
        <v>10</v>
      </c>
      <c r="C481" s="1">
        <v>32719</v>
      </c>
      <c r="D481" s="6">
        <v>0.08</v>
      </c>
      <c r="E481" s="6">
        <v>804</v>
      </c>
      <c r="F481" s="5">
        <v>0.2</v>
      </c>
      <c r="G481" s="5">
        <v>1875.2</v>
      </c>
      <c r="H481" s="6">
        <v>3.8235294117647056</v>
      </c>
      <c r="I481" s="6">
        <v>0.72841468260032394</v>
      </c>
      <c r="J481" s="6">
        <v>64.319999999999993</v>
      </c>
      <c r="K481" s="1" t="s">
        <v>16</v>
      </c>
      <c r="L481" s="1" t="s">
        <v>17</v>
      </c>
      <c r="M481" s="1" t="s">
        <v>16</v>
      </c>
      <c r="N481" s="1">
        <v>2</v>
      </c>
      <c r="O481" s="1">
        <v>2</v>
      </c>
      <c r="P481" s="5">
        <v>3</v>
      </c>
    </row>
    <row r="482" spans="1:16">
      <c r="A482" s="1">
        <v>49</v>
      </c>
      <c r="B482" s="1">
        <v>1</v>
      </c>
      <c r="C482" s="1">
        <v>243283</v>
      </c>
      <c r="D482" s="6">
        <v>1.23</v>
      </c>
      <c r="E482" s="6">
        <v>1098</v>
      </c>
      <c r="F482" s="5">
        <v>4.3</v>
      </c>
      <c r="G482" s="5">
        <v>4139</v>
      </c>
      <c r="H482" s="6">
        <v>1.3449883449883451</v>
      </c>
      <c r="I482" s="6">
        <v>0.64509234101848467</v>
      </c>
      <c r="J482" s="6">
        <v>1350.54</v>
      </c>
      <c r="K482" s="1" t="s">
        <v>17</v>
      </c>
      <c r="L482" s="1" t="s">
        <v>17</v>
      </c>
      <c r="M482" s="1" t="s">
        <v>17</v>
      </c>
      <c r="N482" s="1">
        <v>3</v>
      </c>
      <c r="O482" s="1">
        <v>3</v>
      </c>
      <c r="P482" s="5">
        <v>38</v>
      </c>
    </row>
    <row r="483" spans="1:16">
      <c r="A483" s="1">
        <v>49</v>
      </c>
      <c r="B483" s="1">
        <v>2</v>
      </c>
      <c r="C483" s="1">
        <v>262867</v>
      </c>
      <c r="D483" s="6">
        <v>1.47</v>
      </c>
      <c r="E483" s="6">
        <v>1189.7</v>
      </c>
      <c r="F483" s="5">
        <v>4.5</v>
      </c>
      <c r="G483" s="5">
        <v>4370.5</v>
      </c>
      <c r="H483" s="6">
        <v>1.474212688270196</v>
      </c>
      <c r="I483" s="6">
        <v>0.63812498335660239</v>
      </c>
      <c r="J483" s="6">
        <v>1748.8589999999999</v>
      </c>
      <c r="K483" s="1" t="s">
        <v>17</v>
      </c>
      <c r="L483" s="1" t="s">
        <v>17</v>
      </c>
      <c r="M483" s="1" t="s">
        <v>17</v>
      </c>
      <c r="N483" s="1">
        <v>3</v>
      </c>
      <c r="O483" s="1">
        <v>3</v>
      </c>
      <c r="P483" s="5">
        <v>41</v>
      </c>
    </row>
    <row r="484" spans="1:16">
      <c r="A484" s="1">
        <v>49</v>
      </c>
      <c r="B484" s="1">
        <v>3</v>
      </c>
      <c r="C484" s="1">
        <v>279097</v>
      </c>
      <c r="D484" s="6">
        <v>1.65</v>
      </c>
      <c r="E484" s="6">
        <v>1212</v>
      </c>
      <c r="F484" s="5">
        <v>4.2</v>
      </c>
      <c r="G484" s="5">
        <v>6920</v>
      </c>
      <c r="H484" s="6">
        <v>1.616995569875151</v>
      </c>
      <c r="I484" s="6">
        <v>0.63504086392902825</v>
      </c>
      <c r="J484" s="6">
        <v>1999.8</v>
      </c>
      <c r="K484" s="1" t="s">
        <v>17</v>
      </c>
      <c r="L484" s="1" t="s">
        <v>17</v>
      </c>
      <c r="M484" s="1" t="s">
        <v>17</v>
      </c>
      <c r="N484" s="1">
        <v>3</v>
      </c>
      <c r="O484" s="1">
        <v>3</v>
      </c>
      <c r="P484" s="5">
        <v>29</v>
      </c>
    </row>
    <row r="485" spans="1:16">
      <c r="A485" s="1">
        <v>49</v>
      </c>
      <c r="B485" s="1">
        <v>4</v>
      </c>
      <c r="C485" s="1">
        <v>237545</v>
      </c>
      <c r="D485" s="6">
        <v>1.72</v>
      </c>
      <c r="E485" s="6">
        <v>1140.8</v>
      </c>
      <c r="F485" s="5">
        <v>3.3</v>
      </c>
      <c r="G485" s="5">
        <v>6570</v>
      </c>
      <c r="H485" s="6">
        <v>2.5712180746561888</v>
      </c>
      <c r="I485" s="6">
        <v>0.57842093077101175</v>
      </c>
      <c r="J485" s="6">
        <v>1962.1759999999999</v>
      </c>
      <c r="K485" s="1" t="s">
        <v>17</v>
      </c>
      <c r="L485" s="1" t="s">
        <v>17</v>
      </c>
      <c r="M485" s="1" t="s">
        <v>17</v>
      </c>
      <c r="N485" s="1">
        <v>3</v>
      </c>
      <c r="O485" s="1">
        <v>3</v>
      </c>
      <c r="P485" s="5">
        <v>30</v>
      </c>
    </row>
    <row r="486" spans="1:16">
      <c r="A486" s="1">
        <v>49</v>
      </c>
      <c r="B486" s="1">
        <v>5</v>
      </c>
      <c r="C486" s="1">
        <v>276229</v>
      </c>
      <c r="D486" s="6">
        <v>1.88</v>
      </c>
      <c r="E486" s="6">
        <v>1222</v>
      </c>
      <c r="F486" s="5">
        <v>3.4</v>
      </c>
      <c r="G486" s="5">
        <v>7237</v>
      </c>
      <c r="H486" s="6">
        <v>2.5343985796715489</v>
      </c>
      <c r="I486" s="6">
        <v>0.57787560321327591</v>
      </c>
      <c r="J486" s="6">
        <v>2297.36</v>
      </c>
      <c r="K486" s="1" t="s">
        <v>17</v>
      </c>
      <c r="L486" s="1" t="s">
        <v>17</v>
      </c>
      <c r="M486" s="1" t="s">
        <v>17</v>
      </c>
      <c r="N486" s="1">
        <v>3</v>
      </c>
      <c r="O486" s="1">
        <v>3</v>
      </c>
      <c r="P486" s="5">
        <v>32</v>
      </c>
    </row>
    <row r="487" spans="1:16">
      <c r="A487" s="1">
        <v>49</v>
      </c>
      <c r="B487" s="1">
        <v>6</v>
      </c>
      <c r="C487" s="1">
        <v>284421</v>
      </c>
      <c r="D487" s="6">
        <v>1.8</v>
      </c>
      <c r="E487" s="6">
        <v>1908</v>
      </c>
      <c r="F487" s="5">
        <v>7.1</v>
      </c>
      <c r="G487" s="5">
        <v>4823</v>
      </c>
      <c r="H487" s="6">
        <v>4.0512820512820511</v>
      </c>
      <c r="I487" s="6">
        <v>0.62075936727597469</v>
      </c>
      <c r="J487" s="6">
        <v>3434.4</v>
      </c>
      <c r="K487" s="1" t="s">
        <v>17</v>
      </c>
      <c r="L487" s="1" t="s">
        <v>17</v>
      </c>
      <c r="M487" s="1" t="s">
        <v>17</v>
      </c>
      <c r="N487" s="1">
        <v>3</v>
      </c>
      <c r="O487" s="1">
        <v>3</v>
      </c>
      <c r="P487" s="5">
        <v>57</v>
      </c>
    </row>
    <row r="488" spans="1:16">
      <c r="A488" s="1">
        <v>49</v>
      </c>
      <c r="B488" s="1">
        <v>7</v>
      </c>
      <c r="C488" s="1">
        <v>276543</v>
      </c>
      <c r="D488" s="6">
        <v>1.05</v>
      </c>
      <c r="E488" s="6">
        <v>1820</v>
      </c>
      <c r="F488" s="5">
        <v>4.5</v>
      </c>
      <c r="G488" s="5">
        <v>-5453</v>
      </c>
      <c r="H488" s="6">
        <v>5.3855140186915875</v>
      </c>
      <c r="I488" s="6">
        <v>0.633192668048007</v>
      </c>
      <c r="J488" s="6">
        <v>1911</v>
      </c>
      <c r="K488" s="1" t="s">
        <v>17</v>
      </c>
      <c r="L488" s="1" t="s">
        <v>17</v>
      </c>
      <c r="M488" s="1" t="s">
        <v>17</v>
      </c>
      <c r="N488" s="1">
        <v>3</v>
      </c>
      <c r="O488" s="1">
        <v>3</v>
      </c>
      <c r="P488" s="5">
        <v>100</v>
      </c>
    </row>
    <row r="489" spans="1:16">
      <c r="A489" s="1">
        <v>49</v>
      </c>
      <c r="B489" s="1">
        <v>8</v>
      </c>
      <c r="C489" s="1">
        <v>289357</v>
      </c>
      <c r="D489" s="6">
        <v>0.4</v>
      </c>
      <c r="E489" s="6">
        <v>1819</v>
      </c>
      <c r="F489" s="5">
        <v>3</v>
      </c>
      <c r="G489" s="5">
        <v>284</v>
      </c>
      <c r="H489" s="6">
        <v>4.0879478827361568</v>
      </c>
      <c r="I489" s="6">
        <v>0.59764581468566513</v>
      </c>
      <c r="J489" s="6">
        <v>727.6</v>
      </c>
      <c r="K489" s="1" t="s">
        <v>17</v>
      </c>
      <c r="L489" s="1" t="s">
        <v>17</v>
      </c>
      <c r="M489" s="1" t="s">
        <v>17</v>
      </c>
      <c r="N489" s="1">
        <v>3</v>
      </c>
      <c r="O489" s="1">
        <v>3</v>
      </c>
      <c r="P489" s="5">
        <v>100</v>
      </c>
    </row>
    <row r="490" spans="1:16">
      <c r="A490" s="1">
        <v>49</v>
      </c>
      <c r="B490" s="1">
        <v>9</v>
      </c>
      <c r="C490" s="1">
        <v>304594</v>
      </c>
      <c r="D490" s="6">
        <v>0.4</v>
      </c>
      <c r="E490" s="6">
        <v>1832</v>
      </c>
      <c r="F490" s="5">
        <v>3.7</v>
      </c>
      <c r="G490" s="5">
        <v>921</v>
      </c>
      <c r="H490" s="6">
        <v>1.8789308176100628</v>
      </c>
      <c r="I490" s="6">
        <v>0.5959047125025444</v>
      </c>
      <c r="J490" s="6">
        <v>732.8</v>
      </c>
      <c r="K490" s="1" t="s">
        <v>17</v>
      </c>
      <c r="L490" s="1" t="s">
        <v>17</v>
      </c>
      <c r="M490" s="1" t="s">
        <v>17</v>
      </c>
      <c r="N490" s="1">
        <v>3</v>
      </c>
      <c r="O490" s="1">
        <v>3</v>
      </c>
      <c r="P490" s="5">
        <v>80</v>
      </c>
    </row>
    <row r="491" spans="1:16">
      <c r="A491" s="1">
        <v>49</v>
      </c>
      <c r="B491" s="1">
        <v>10</v>
      </c>
      <c r="C491" s="1">
        <v>292654</v>
      </c>
      <c r="D491" s="6">
        <v>0.4</v>
      </c>
      <c r="E491" s="6">
        <v>1830.9</v>
      </c>
      <c r="F491" s="5">
        <v>2.8</v>
      </c>
      <c r="G491" s="5">
        <v>4220.5</v>
      </c>
      <c r="H491" s="6">
        <v>1.70662100456621</v>
      </c>
      <c r="I491" s="6">
        <v>0.60064103002180047</v>
      </c>
      <c r="J491" s="6">
        <v>732.36</v>
      </c>
      <c r="K491" s="1" t="s">
        <v>17</v>
      </c>
      <c r="L491" s="1" t="s">
        <v>17</v>
      </c>
      <c r="M491" s="1" t="s">
        <v>17</v>
      </c>
      <c r="N491" s="1">
        <v>3</v>
      </c>
      <c r="O491" s="1">
        <v>3</v>
      </c>
      <c r="P491" s="5">
        <v>17</v>
      </c>
    </row>
    <row r="492" spans="1:16">
      <c r="A492" s="1">
        <v>50</v>
      </c>
      <c r="B492" s="1">
        <v>1</v>
      </c>
      <c r="C492" s="1">
        <v>6504</v>
      </c>
      <c r="D492" s="6">
        <v>0.68</v>
      </c>
      <c r="E492" s="6">
        <v>281.10000000000002</v>
      </c>
      <c r="F492" s="5">
        <v>2.5</v>
      </c>
      <c r="G492" s="5">
        <v>477.3</v>
      </c>
      <c r="H492" s="6">
        <v>3.7483617300131065</v>
      </c>
      <c r="I492" s="6">
        <v>0.43803813038130379</v>
      </c>
      <c r="J492" s="6">
        <v>191.14800000000002</v>
      </c>
      <c r="K492" s="1" t="s">
        <v>16</v>
      </c>
      <c r="L492" s="1" t="s">
        <v>17</v>
      </c>
      <c r="M492" s="1" t="s">
        <v>16</v>
      </c>
      <c r="N492" s="1">
        <v>1</v>
      </c>
      <c r="O492" s="1">
        <v>1</v>
      </c>
      <c r="P492" s="5">
        <v>40</v>
      </c>
    </row>
    <row r="493" spans="1:16">
      <c r="A493" s="1">
        <v>50</v>
      </c>
      <c r="B493" s="1">
        <v>2</v>
      </c>
      <c r="C493" s="1">
        <v>6350</v>
      </c>
      <c r="D493" s="6">
        <v>0.71</v>
      </c>
      <c r="E493" s="6">
        <v>282.60000000000002</v>
      </c>
      <c r="F493" s="5">
        <v>2.1</v>
      </c>
      <c r="G493" s="5">
        <v>531</v>
      </c>
      <c r="H493" s="6">
        <v>3.3220829315332696</v>
      </c>
      <c r="I493" s="6">
        <v>0.40929133858267719</v>
      </c>
      <c r="J493" s="6">
        <v>200.64600000000002</v>
      </c>
      <c r="K493" s="1" t="s">
        <v>16</v>
      </c>
      <c r="L493" s="1" t="s">
        <v>17</v>
      </c>
      <c r="M493" s="1" t="s">
        <v>16</v>
      </c>
      <c r="N493" s="1">
        <v>1</v>
      </c>
      <c r="O493" s="1">
        <v>1</v>
      </c>
      <c r="P493" s="5">
        <v>37</v>
      </c>
    </row>
    <row r="494" spans="1:16">
      <c r="A494" s="1">
        <v>50</v>
      </c>
      <c r="B494" s="1">
        <v>3</v>
      </c>
      <c r="C494" s="1">
        <v>6890</v>
      </c>
      <c r="D494" s="6">
        <v>0.74</v>
      </c>
      <c r="E494" s="6">
        <v>283.89999999999998</v>
      </c>
      <c r="F494" s="5">
        <v>1.5</v>
      </c>
      <c r="G494" s="5">
        <v>712.7</v>
      </c>
      <c r="H494" s="6">
        <v>3.9763458401305058</v>
      </c>
      <c r="I494" s="6">
        <v>0.36415094339622639</v>
      </c>
      <c r="J494" s="6">
        <v>210.08599999999998</v>
      </c>
      <c r="K494" s="1" t="s">
        <v>16</v>
      </c>
      <c r="L494" s="1" t="s">
        <v>17</v>
      </c>
      <c r="M494" s="1" t="s">
        <v>16</v>
      </c>
      <c r="N494" s="1">
        <v>1</v>
      </c>
      <c r="O494" s="1">
        <v>1</v>
      </c>
      <c r="P494" s="5">
        <v>29</v>
      </c>
    </row>
    <row r="495" spans="1:16">
      <c r="A495" s="1">
        <v>50</v>
      </c>
      <c r="B495" s="1">
        <v>4</v>
      </c>
      <c r="C495" s="1">
        <v>6979</v>
      </c>
      <c r="D495" s="6">
        <v>0.78</v>
      </c>
      <c r="E495" s="6">
        <v>279</v>
      </c>
      <c r="F495" s="5">
        <v>1.2</v>
      </c>
      <c r="G495" s="5">
        <v>815.9</v>
      </c>
      <c r="H495" s="6">
        <v>4.3022440392706871</v>
      </c>
      <c r="I495" s="6">
        <v>0.29158905287290443</v>
      </c>
      <c r="J495" s="6">
        <v>217.62</v>
      </c>
      <c r="K495" s="1" t="s">
        <v>16</v>
      </c>
      <c r="L495" s="1" t="s">
        <v>17</v>
      </c>
      <c r="M495" s="1" t="s">
        <v>16</v>
      </c>
      <c r="N495" s="1">
        <v>1</v>
      </c>
      <c r="O495" s="1">
        <v>1</v>
      </c>
      <c r="P495" s="5">
        <v>27</v>
      </c>
    </row>
    <row r="496" spans="1:16">
      <c r="A496" s="1">
        <v>50</v>
      </c>
      <c r="B496" s="1">
        <v>5</v>
      </c>
      <c r="C496" s="1">
        <v>9006</v>
      </c>
      <c r="D496" s="6">
        <v>0.82</v>
      </c>
      <c r="E496" s="6">
        <v>277.89999999999998</v>
      </c>
      <c r="F496" s="5">
        <v>1.2</v>
      </c>
      <c r="G496" s="5">
        <v>919.4</v>
      </c>
      <c r="H496" s="6">
        <v>4.3277310924369745</v>
      </c>
      <c r="I496" s="6">
        <v>0.37164112813679767</v>
      </c>
      <c r="J496" s="6">
        <v>227.87799999999996</v>
      </c>
      <c r="K496" s="1" t="s">
        <v>16</v>
      </c>
      <c r="L496" s="1" t="s">
        <v>17</v>
      </c>
      <c r="M496" s="1" t="s">
        <v>16</v>
      </c>
      <c r="N496" s="1">
        <v>1</v>
      </c>
      <c r="O496" s="1">
        <v>1</v>
      </c>
      <c r="P496" s="5">
        <v>25</v>
      </c>
    </row>
    <row r="497" spans="1:16">
      <c r="A497" s="1">
        <v>50</v>
      </c>
      <c r="B497" s="1">
        <v>6</v>
      </c>
      <c r="C497" s="1">
        <v>12980</v>
      </c>
      <c r="D497" s="6">
        <v>0.86</v>
      </c>
      <c r="E497" s="6">
        <v>264.3</v>
      </c>
      <c r="F497" s="5">
        <v>1.4</v>
      </c>
      <c r="G497" s="5">
        <v>971.9</v>
      </c>
      <c r="H497" s="6">
        <v>3.36613153806318</v>
      </c>
      <c r="I497" s="6">
        <v>0.53328197226502316</v>
      </c>
      <c r="J497" s="6">
        <v>227.298</v>
      </c>
      <c r="K497" s="1" t="s">
        <v>16</v>
      </c>
      <c r="L497" s="1" t="s">
        <v>17</v>
      </c>
      <c r="M497" s="1" t="s">
        <v>16</v>
      </c>
      <c r="N497" s="1">
        <v>1</v>
      </c>
      <c r="O497" s="1">
        <v>1</v>
      </c>
      <c r="P497" s="5">
        <v>23</v>
      </c>
    </row>
    <row r="498" spans="1:16">
      <c r="A498" s="1">
        <v>50</v>
      </c>
      <c r="B498" s="1">
        <v>7</v>
      </c>
      <c r="C498" s="1">
        <v>13096</v>
      </c>
      <c r="D498" s="6">
        <v>0.89</v>
      </c>
      <c r="E498" s="6">
        <v>265.8</v>
      </c>
      <c r="F498" s="5">
        <v>1.4</v>
      </c>
      <c r="G498" s="5">
        <v>831.2</v>
      </c>
      <c r="H498" s="6">
        <v>2.8753475440222429</v>
      </c>
      <c r="I498" s="6">
        <v>0.47403787416004889</v>
      </c>
      <c r="J498" s="6">
        <v>236.56200000000001</v>
      </c>
      <c r="K498" s="1" t="s">
        <v>16</v>
      </c>
      <c r="L498" s="1" t="s">
        <v>17</v>
      </c>
      <c r="M498" s="1" t="s">
        <v>16</v>
      </c>
      <c r="N498" s="1">
        <v>1</v>
      </c>
      <c r="O498" s="1">
        <v>1</v>
      </c>
      <c r="P498" s="5">
        <v>28</v>
      </c>
    </row>
    <row r="499" spans="1:16">
      <c r="A499" s="1">
        <v>50</v>
      </c>
      <c r="B499" s="1">
        <v>8</v>
      </c>
      <c r="C499" s="1">
        <v>13733</v>
      </c>
      <c r="D499" s="6">
        <v>0.94</v>
      </c>
      <c r="E499" s="6">
        <v>267.89999999999998</v>
      </c>
      <c r="F499" s="5">
        <v>1.3</v>
      </c>
      <c r="G499" s="5">
        <v>1160.0999999999999</v>
      </c>
      <c r="H499" s="6">
        <v>2.7655038759689918</v>
      </c>
      <c r="I499" s="6">
        <v>0.40093206145780236</v>
      </c>
      <c r="J499" s="6">
        <v>251.82599999999996</v>
      </c>
      <c r="K499" s="1" t="s">
        <v>16</v>
      </c>
      <c r="L499" s="1" t="s">
        <v>17</v>
      </c>
      <c r="M499" s="1" t="s">
        <v>16</v>
      </c>
      <c r="N499" s="1">
        <v>1</v>
      </c>
      <c r="O499" s="1">
        <v>1</v>
      </c>
      <c r="P499" s="5">
        <v>21</v>
      </c>
    </row>
    <row r="500" spans="1:16">
      <c r="A500" s="1">
        <v>50</v>
      </c>
      <c r="B500" s="1">
        <v>9</v>
      </c>
      <c r="C500" s="1">
        <v>14706</v>
      </c>
      <c r="D500" s="6">
        <v>0.98</v>
      </c>
      <c r="E500" s="6">
        <v>272.39999999999998</v>
      </c>
      <c r="F500" s="5">
        <v>1.3</v>
      </c>
      <c r="G500" s="5">
        <v>1211.2</v>
      </c>
      <c r="H500" s="6">
        <v>2.5274902975420441</v>
      </c>
      <c r="I500" s="6">
        <v>0.32619339045287638</v>
      </c>
      <c r="J500" s="6">
        <v>266.952</v>
      </c>
      <c r="K500" s="1" t="s">
        <v>16</v>
      </c>
      <c r="L500" s="1" t="s">
        <v>17</v>
      </c>
      <c r="M500" s="1" t="s">
        <v>16</v>
      </c>
      <c r="N500" s="1">
        <v>1</v>
      </c>
      <c r="O500" s="1">
        <v>1</v>
      </c>
      <c r="P500" s="5">
        <v>22</v>
      </c>
    </row>
    <row r="501" spans="1:16">
      <c r="A501" s="1">
        <v>50</v>
      </c>
      <c r="B501" s="1">
        <v>10</v>
      </c>
      <c r="C501" s="1">
        <v>15399</v>
      </c>
      <c r="D501" s="6">
        <v>1.04</v>
      </c>
      <c r="E501" s="6">
        <v>254.3</v>
      </c>
      <c r="F501" s="5">
        <v>1.2</v>
      </c>
      <c r="G501" s="5">
        <v>1317.2</v>
      </c>
      <c r="H501" s="6">
        <v>2.6510903426791272</v>
      </c>
      <c r="I501" s="6">
        <v>0.36450418858367428</v>
      </c>
      <c r="J501" s="6">
        <v>264.47200000000004</v>
      </c>
      <c r="K501" s="1" t="s">
        <v>16</v>
      </c>
      <c r="L501" s="1" t="s">
        <v>17</v>
      </c>
      <c r="M501" s="1" t="s">
        <v>16</v>
      </c>
      <c r="N501" s="1">
        <v>1</v>
      </c>
      <c r="O501" s="1">
        <v>1</v>
      </c>
      <c r="P501" s="5">
        <v>21</v>
      </c>
    </row>
    <row r="502" spans="1:16">
      <c r="A502" s="1">
        <v>51</v>
      </c>
      <c r="B502" s="1">
        <v>1</v>
      </c>
      <c r="C502" s="1">
        <v>2343</v>
      </c>
      <c r="D502" s="6">
        <v>7.0000000000000007E-2</v>
      </c>
      <c r="E502" s="6">
        <v>971.2</v>
      </c>
      <c r="F502" s="5">
        <v>1.3</v>
      </c>
      <c r="G502" s="5">
        <v>354</v>
      </c>
      <c r="H502" s="6">
        <v>3.5502958579881656</v>
      </c>
      <c r="I502" s="6">
        <v>0.235595390524968</v>
      </c>
      <c r="J502" s="6">
        <v>67.984000000000009</v>
      </c>
      <c r="K502" s="1" t="s">
        <v>16</v>
      </c>
      <c r="L502" s="1" t="s">
        <v>17</v>
      </c>
      <c r="M502" s="1" t="s">
        <v>16</v>
      </c>
      <c r="N502" s="1">
        <v>3</v>
      </c>
      <c r="O502" s="1">
        <v>3</v>
      </c>
      <c r="P502" s="5">
        <v>19</v>
      </c>
    </row>
    <row r="503" spans="1:16">
      <c r="A503" s="1">
        <v>51</v>
      </c>
      <c r="B503" s="1">
        <v>2</v>
      </c>
      <c r="C503" s="1">
        <v>2627</v>
      </c>
      <c r="D503" s="6">
        <v>0.09</v>
      </c>
      <c r="E503" s="6">
        <v>926.5</v>
      </c>
      <c r="F503" s="5">
        <v>1</v>
      </c>
      <c r="G503" s="5">
        <v>452.9</v>
      </c>
      <c r="H503" s="6">
        <v>4.7486033519553068</v>
      </c>
      <c r="I503" s="6">
        <v>0.29501332318233725</v>
      </c>
      <c r="J503" s="6">
        <v>83.385000000000005</v>
      </c>
      <c r="K503" s="1" t="s">
        <v>16</v>
      </c>
      <c r="L503" s="1" t="s">
        <v>17</v>
      </c>
      <c r="M503" s="1" t="s">
        <v>16</v>
      </c>
      <c r="N503" s="1">
        <v>3</v>
      </c>
      <c r="O503" s="1">
        <v>3</v>
      </c>
      <c r="P503" s="5">
        <v>19</v>
      </c>
    </row>
    <row r="504" spans="1:16">
      <c r="A504" s="1">
        <v>51</v>
      </c>
      <c r="B504" s="1">
        <v>3</v>
      </c>
      <c r="C504" s="1">
        <v>3338</v>
      </c>
      <c r="D504" s="6">
        <v>0.09</v>
      </c>
      <c r="E504" s="6">
        <v>884.6</v>
      </c>
      <c r="F504" s="5">
        <v>0.7</v>
      </c>
      <c r="G504" s="5">
        <v>533.9</v>
      </c>
      <c r="H504" s="6">
        <v>7.094972067039107</v>
      </c>
      <c r="I504" s="6">
        <v>0.4457759137207909</v>
      </c>
      <c r="J504" s="6">
        <v>79.614000000000004</v>
      </c>
      <c r="K504" s="1" t="s">
        <v>16</v>
      </c>
      <c r="L504" s="1" t="s">
        <v>17</v>
      </c>
      <c r="M504" s="1" t="s">
        <v>16</v>
      </c>
      <c r="N504" s="1">
        <v>3</v>
      </c>
      <c r="O504" s="1">
        <v>3</v>
      </c>
      <c r="P504" s="5">
        <v>15</v>
      </c>
    </row>
    <row r="505" spans="1:16">
      <c r="A505" s="1">
        <v>51</v>
      </c>
      <c r="B505" s="1">
        <v>4</v>
      </c>
      <c r="C505" s="1">
        <v>3964</v>
      </c>
      <c r="D505" s="6">
        <v>0.09</v>
      </c>
      <c r="E505" s="6">
        <v>858</v>
      </c>
      <c r="F505" s="5">
        <v>0.3</v>
      </c>
      <c r="G505" s="5">
        <v>824.5</v>
      </c>
      <c r="H505" s="6">
        <v>15.355191256830601</v>
      </c>
      <c r="I505" s="6">
        <v>0.51690211907164485</v>
      </c>
      <c r="J505" s="6">
        <v>77.22</v>
      </c>
      <c r="K505" s="1" t="s">
        <v>16</v>
      </c>
      <c r="L505" s="1" t="s">
        <v>17</v>
      </c>
      <c r="M505" s="1" t="s">
        <v>16</v>
      </c>
      <c r="N505" s="1">
        <v>3</v>
      </c>
      <c r="O505" s="1">
        <v>3</v>
      </c>
      <c r="P505" s="5">
        <v>9</v>
      </c>
    </row>
    <row r="506" spans="1:16">
      <c r="A506" s="1">
        <v>51</v>
      </c>
      <c r="B506" s="1">
        <v>5</v>
      </c>
      <c r="C506" s="1">
        <v>5189</v>
      </c>
      <c r="D506" s="6">
        <v>0.09</v>
      </c>
      <c r="E506" s="6">
        <v>850.5</v>
      </c>
      <c r="F506" s="5">
        <v>0.2</v>
      </c>
      <c r="G506" s="5">
        <v>1127.0999999999999</v>
      </c>
      <c r="H506" s="6">
        <v>15.874524714828897</v>
      </c>
      <c r="I506" s="6">
        <v>0.4891115821931008</v>
      </c>
      <c r="J506" s="6">
        <v>76.545000000000002</v>
      </c>
      <c r="K506" s="1" t="s">
        <v>16</v>
      </c>
      <c r="L506" s="1" t="s">
        <v>17</v>
      </c>
      <c r="M506" s="1" t="s">
        <v>16</v>
      </c>
      <c r="N506" s="1">
        <v>3</v>
      </c>
      <c r="O506" s="1">
        <v>3</v>
      </c>
      <c r="P506" s="5">
        <v>7</v>
      </c>
    </row>
    <row r="507" spans="1:16">
      <c r="A507" s="1">
        <v>51</v>
      </c>
      <c r="B507" s="1">
        <v>6</v>
      </c>
      <c r="C507" s="1">
        <v>7013</v>
      </c>
      <c r="D507" s="6">
        <v>0.09</v>
      </c>
      <c r="E507" s="6">
        <v>854</v>
      </c>
      <c r="F507" s="5">
        <v>0.3</v>
      </c>
      <c r="G507" s="5">
        <v>877.5</v>
      </c>
      <c r="H507" s="6">
        <v>10.539358600583089</v>
      </c>
      <c r="I507" s="6">
        <v>0.51033794381862252</v>
      </c>
      <c r="J507" s="6">
        <v>76.86</v>
      </c>
      <c r="K507" s="1" t="s">
        <v>16</v>
      </c>
      <c r="L507" s="1" t="s">
        <v>17</v>
      </c>
      <c r="M507" s="1" t="s">
        <v>16</v>
      </c>
      <c r="N507" s="1">
        <v>3</v>
      </c>
      <c r="O507" s="1">
        <v>3</v>
      </c>
      <c r="P507" s="5">
        <v>9</v>
      </c>
    </row>
    <row r="508" spans="1:16">
      <c r="A508" s="1">
        <v>51</v>
      </c>
      <c r="B508" s="1">
        <v>7</v>
      </c>
      <c r="C508" s="1">
        <v>7591</v>
      </c>
      <c r="D508" s="6">
        <v>0.09</v>
      </c>
      <c r="E508" s="6">
        <v>865.7</v>
      </c>
      <c r="F508" s="5">
        <v>0.4</v>
      </c>
      <c r="G508" s="5">
        <v>128.9</v>
      </c>
      <c r="H508" s="6">
        <v>6.6235632183908049</v>
      </c>
      <c r="I508" s="6">
        <v>0.52917929126597285</v>
      </c>
      <c r="J508" s="6">
        <v>77.912999999999997</v>
      </c>
      <c r="K508" s="1" t="s">
        <v>16</v>
      </c>
      <c r="L508" s="1" t="s">
        <v>17</v>
      </c>
      <c r="M508" s="1" t="s">
        <v>16</v>
      </c>
      <c r="N508" s="1">
        <v>3</v>
      </c>
      <c r="O508" s="1">
        <v>3</v>
      </c>
      <c r="P508" s="5">
        <v>59</v>
      </c>
    </row>
    <row r="509" spans="1:16">
      <c r="A509" s="1">
        <v>51</v>
      </c>
      <c r="B509" s="1">
        <v>8</v>
      </c>
      <c r="C509" s="1">
        <v>9902</v>
      </c>
      <c r="D509" s="6">
        <v>0.09</v>
      </c>
      <c r="E509" s="6">
        <v>887.3</v>
      </c>
      <c r="F509" s="5">
        <v>0.7</v>
      </c>
      <c r="G509" s="5">
        <v>477.5</v>
      </c>
      <c r="H509" s="6">
        <v>3.0946601941747574</v>
      </c>
      <c r="I509" s="6">
        <v>0.56786507776206829</v>
      </c>
      <c r="J509" s="6">
        <v>79.856999999999999</v>
      </c>
      <c r="K509" s="1" t="s">
        <v>16</v>
      </c>
      <c r="L509" s="1" t="s">
        <v>17</v>
      </c>
      <c r="M509" s="1" t="s">
        <v>16</v>
      </c>
      <c r="N509" s="1">
        <v>3</v>
      </c>
      <c r="O509" s="1">
        <v>3</v>
      </c>
      <c r="P509" s="5">
        <v>16</v>
      </c>
    </row>
    <row r="510" spans="1:16">
      <c r="A510" s="1">
        <v>51</v>
      </c>
      <c r="B510" s="1">
        <v>9</v>
      </c>
      <c r="C510" s="1">
        <v>10343</v>
      </c>
      <c r="D510" s="6">
        <v>0.09</v>
      </c>
      <c r="E510" s="6">
        <v>897.2</v>
      </c>
      <c r="F510" s="5">
        <v>0.5</v>
      </c>
      <c r="G510" s="5">
        <v>1030</v>
      </c>
      <c r="H510" s="6">
        <v>3.3302063789868668</v>
      </c>
      <c r="I510" s="6">
        <v>0.48138837861355505</v>
      </c>
      <c r="J510" s="6">
        <v>80.748000000000005</v>
      </c>
      <c r="K510" s="1" t="s">
        <v>16</v>
      </c>
      <c r="L510" s="1" t="s">
        <v>17</v>
      </c>
      <c r="M510" s="1" t="s">
        <v>16</v>
      </c>
      <c r="N510" s="1">
        <v>3</v>
      </c>
      <c r="O510" s="1">
        <v>3</v>
      </c>
      <c r="P510" s="5">
        <v>8</v>
      </c>
    </row>
    <row r="511" spans="1:16">
      <c r="A511" s="1">
        <v>51</v>
      </c>
      <c r="B511" s="1">
        <v>10</v>
      </c>
      <c r="C511" s="1">
        <v>10048</v>
      </c>
      <c r="D511" s="6">
        <v>0.09</v>
      </c>
      <c r="E511" s="6">
        <v>860.6</v>
      </c>
      <c r="F511" s="5">
        <v>0.4</v>
      </c>
      <c r="G511" s="5">
        <v>1150</v>
      </c>
      <c r="H511" s="6">
        <v>3.8153310104529612</v>
      </c>
      <c r="I511" s="6">
        <v>0.41082802547770703</v>
      </c>
      <c r="J511" s="6">
        <v>77.453999999999994</v>
      </c>
      <c r="K511" s="1" t="s">
        <v>16</v>
      </c>
      <c r="L511" s="1" t="s">
        <v>17</v>
      </c>
      <c r="M511" s="1" t="s">
        <v>16</v>
      </c>
      <c r="N511" s="1">
        <v>3</v>
      </c>
      <c r="O511" s="1">
        <v>3</v>
      </c>
      <c r="P511" s="5">
        <v>7</v>
      </c>
    </row>
    <row r="512" spans="1:16">
      <c r="A512" s="1">
        <v>52</v>
      </c>
      <c r="B512" s="1">
        <v>1</v>
      </c>
      <c r="C512" s="1">
        <v>3164</v>
      </c>
      <c r="D512" s="6">
        <v>0.75</v>
      </c>
      <c r="E512" s="6">
        <v>126.5</v>
      </c>
      <c r="F512" s="5">
        <v>3</v>
      </c>
      <c r="G512" s="5">
        <v>247</v>
      </c>
      <c r="H512" s="6">
        <v>2.1267150928167879</v>
      </c>
      <c r="I512" s="6">
        <v>0.3252212389380531</v>
      </c>
      <c r="J512" s="6">
        <v>94.875</v>
      </c>
      <c r="K512" s="1" t="s">
        <v>16</v>
      </c>
      <c r="L512" s="1" t="s">
        <v>17</v>
      </c>
      <c r="M512" s="1" t="s">
        <v>16</v>
      </c>
      <c r="N512" s="1">
        <v>1</v>
      </c>
      <c r="O512" s="1">
        <v>1</v>
      </c>
      <c r="P512" s="5">
        <v>37</v>
      </c>
    </row>
    <row r="513" spans="1:16">
      <c r="A513" s="1">
        <v>52</v>
      </c>
      <c r="B513" s="1">
        <v>2</v>
      </c>
      <c r="C513" s="1">
        <v>3299</v>
      </c>
      <c r="D513" s="6">
        <v>0.82</v>
      </c>
      <c r="E513" s="6">
        <v>126.2</v>
      </c>
      <c r="F513" s="5">
        <v>2.6</v>
      </c>
      <c r="G513" s="5">
        <v>270</v>
      </c>
      <c r="H513" s="6">
        <v>2.4410898379970543</v>
      </c>
      <c r="I513" s="6">
        <v>0.29978781448923919</v>
      </c>
      <c r="J513" s="6">
        <v>103.48399999999999</v>
      </c>
      <c r="K513" s="1" t="s">
        <v>16</v>
      </c>
      <c r="L513" s="1" t="s">
        <v>17</v>
      </c>
      <c r="M513" s="1" t="s">
        <v>16</v>
      </c>
      <c r="N513" s="1">
        <v>1</v>
      </c>
      <c r="O513" s="1">
        <v>1</v>
      </c>
      <c r="P513" s="5">
        <v>37</v>
      </c>
    </row>
    <row r="514" spans="1:16">
      <c r="A514" s="1">
        <v>52</v>
      </c>
      <c r="B514" s="1">
        <v>3</v>
      </c>
      <c r="C514" s="1">
        <v>4091</v>
      </c>
      <c r="D514" s="6">
        <v>0.82</v>
      </c>
      <c r="E514" s="6">
        <v>125.8</v>
      </c>
      <c r="F514" s="5">
        <v>2.1</v>
      </c>
      <c r="G514" s="5">
        <v>316</v>
      </c>
      <c r="H514" s="6">
        <v>2.5427069645203679</v>
      </c>
      <c r="I514" s="6">
        <v>0.37839159129797117</v>
      </c>
      <c r="J514" s="6">
        <v>103.15599999999999</v>
      </c>
      <c r="K514" s="1" t="s">
        <v>16</v>
      </c>
      <c r="L514" s="1" t="s">
        <v>17</v>
      </c>
      <c r="M514" s="1" t="s">
        <v>16</v>
      </c>
      <c r="N514" s="1">
        <v>1</v>
      </c>
      <c r="O514" s="1">
        <v>1</v>
      </c>
      <c r="P514" s="5">
        <v>32</v>
      </c>
    </row>
    <row r="515" spans="1:16">
      <c r="A515" s="1">
        <v>52</v>
      </c>
      <c r="B515" s="1">
        <v>4</v>
      </c>
      <c r="C515" s="1">
        <v>4572</v>
      </c>
      <c r="D515" s="6">
        <v>0.87</v>
      </c>
      <c r="E515" s="6">
        <v>126.7</v>
      </c>
      <c r="F515" s="5">
        <v>1.8</v>
      </c>
      <c r="G515" s="5">
        <v>364</v>
      </c>
      <c r="H515" s="6">
        <v>2.9211878926327808</v>
      </c>
      <c r="I515" s="6">
        <v>0.37401574803149606</v>
      </c>
      <c r="J515" s="6">
        <v>110.229</v>
      </c>
      <c r="K515" s="1" t="s">
        <v>16</v>
      </c>
      <c r="L515" s="1" t="s">
        <v>17</v>
      </c>
      <c r="M515" s="1" t="s">
        <v>16</v>
      </c>
      <c r="N515" s="1">
        <v>1</v>
      </c>
      <c r="O515" s="1">
        <v>1</v>
      </c>
      <c r="P515" s="5">
        <v>30</v>
      </c>
    </row>
    <row r="516" spans="1:16">
      <c r="A516" s="1">
        <v>52</v>
      </c>
      <c r="B516" s="1">
        <v>5</v>
      </c>
      <c r="C516" s="1">
        <v>7774</v>
      </c>
      <c r="D516" s="6">
        <v>0.96</v>
      </c>
      <c r="E516" s="6">
        <v>201</v>
      </c>
      <c r="F516" s="5">
        <v>1.6</v>
      </c>
      <c r="G516" s="5">
        <v>715</v>
      </c>
      <c r="H516" s="6">
        <v>3.8529784537389102</v>
      </c>
      <c r="I516" s="6">
        <v>0.4659120144069977</v>
      </c>
      <c r="J516" s="6">
        <v>192.96</v>
      </c>
      <c r="K516" s="1" t="s">
        <v>16</v>
      </c>
      <c r="L516" s="1" t="s">
        <v>17</v>
      </c>
      <c r="M516" s="1" t="s">
        <v>16</v>
      </c>
      <c r="N516" s="1">
        <v>1</v>
      </c>
      <c r="O516" s="1">
        <v>1</v>
      </c>
      <c r="P516" s="5">
        <v>19</v>
      </c>
    </row>
    <row r="517" spans="1:16">
      <c r="A517" s="1">
        <v>52</v>
      </c>
      <c r="B517" s="1">
        <v>6</v>
      </c>
      <c r="C517" s="1">
        <v>7987</v>
      </c>
      <c r="D517" s="6">
        <v>1.02</v>
      </c>
      <c r="E517" s="6">
        <v>200.5</v>
      </c>
      <c r="F517" s="5">
        <v>1.8</v>
      </c>
      <c r="G517" s="5">
        <v>901</v>
      </c>
      <c r="H517" s="6">
        <v>3.0262467191601048</v>
      </c>
      <c r="I517" s="6">
        <v>0.38349818454989359</v>
      </c>
      <c r="J517" s="6">
        <v>204.51</v>
      </c>
      <c r="K517" s="1" t="s">
        <v>16</v>
      </c>
      <c r="L517" s="1" t="s">
        <v>17</v>
      </c>
      <c r="M517" s="1" t="s">
        <v>16</v>
      </c>
      <c r="N517" s="1">
        <v>1</v>
      </c>
      <c r="O517" s="1">
        <v>1</v>
      </c>
      <c r="P517" s="5">
        <v>22</v>
      </c>
    </row>
    <row r="518" spans="1:16">
      <c r="A518" s="1">
        <v>52</v>
      </c>
      <c r="B518" s="1">
        <v>7</v>
      </c>
      <c r="C518" s="1">
        <v>11069</v>
      </c>
      <c r="D518" s="6">
        <v>1.1000000000000001</v>
      </c>
      <c r="E518" s="6">
        <v>200.8</v>
      </c>
      <c r="F518" s="5">
        <v>1.4</v>
      </c>
      <c r="G518" s="5">
        <v>943</v>
      </c>
      <c r="H518" s="6">
        <v>3.4685283687943262</v>
      </c>
      <c r="I518" s="6">
        <v>0.47908573493540518</v>
      </c>
      <c r="J518" s="6">
        <v>220.88</v>
      </c>
      <c r="K518" s="1" t="s">
        <v>16</v>
      </c>
      <c r="L518" s="1" t="s">
        <v>17</v>
      </c>
      <c r="M518" s="1" t="s">
        <v>16</v>
      </c>
      <c r="N518" s="1">
        <v>1</v>
      </c>
      <c r="O518" s="1">
        <v>1</v>
      </c>
      <c r="P518" s="5">
        <v>23</v>
      </c>
    </row>
    <row r="519" spans="1:16">
      <c r="A519" s="1">
        <v>52</v>
      </c>
      <c r="B519" s="1">
        <v>8</v>
      </c>
      <c r="C519" s="1">
        <v>11731</v>
      </c>
      <c r="D519" s="6">
        <v>1.2</v>
      </c>
      <c r="E519" s="6">
        <v>201</v>
      </c>
      <c r="F519" s="5">
        <v>1.4</v>
      </c>
      <c r="G519" s="5">
        <v>1051</v>
      </c>
      <c r="H519" s="6">
        <v>3.5659064553536912</v>
      </c>
      <c r="I519" s="6">
        <v>0.4517943909300145</v>
      </c>
      <c r="J519" s="6">
        <v>241.2</v>
      </c>
      <c r="K519" s="1" t="s">
        <v>16</v>
      </c>
      <c r="L519" s="1" t="s">
        <v>17</v>
      </c>
      <c r="M519" s="1" t="s">
        <v>16</v>
      </c>
      <c r="N519" s="1">
        <v>1</v>
      </c>
      <c r="O519" s="1">
        <v>1</v>
      </c>
      <c r="P519" s="5">
        <v>22</v>
      </c>
    </row>
    <row r="520" spans="1:16">
      <c r="A520" s="1">
        <v>52</v>
      </c>
      <c r="B520" s="1">
        <v>9</v>
      </c>
      <c r="C520" s="1">
        <v>16183</v>
      </c>
      <c r="D520" s="6">
        <v>1.28</v>
      </c>
      <c r="E520" s="6">
        <v>198</v>
      </c>
      <c r="F520" s="5">
        <v>1.7</v>
      </c>
      <c r="G520" s="5">
        <v>997</v>
      </c>
      <c r="H520" s="6">
        <v>2.3537278502173189</v>
      </c>
      <c r="I520" s="6">
        <v>0.55070135327195202</v>
      </c>
      <c r="J520" s="6">
        <v>253.44</v>
      </c>
      <c r="K520" s="1" t="s">
        <v>16</v>
      </c>
      <c r="L520" s="1" t="s">
        <v>17</v>
      </c>
      <c r="M520" s="1" t="s">
        <v>16</v>
      </c>
      <c r="N520" s="1">
        <v>1</v>
      </c>
      <c r="O520" s="1">
        <v>1</v>
      </c>
      <c r="P520" s="5">
        <v>25</v>
      </c>
    </row>
    <row r="521" spans="1:16">
      <c r="A521" s="1">
        <v>52</v>
      </c>
      <c r="B521" s="1">
        <v>10</v>
      </c>
      <c r="C521" s="1">
        <v>17544</v>
      </c>
      <c r="D521" s="6">
        <v>1.44</v>
      </c>
      <c r="E521" s="6">
        <v>200.1</v>
      </c>
      <c r="F521" s="5">
        <v>1.5</v>
      </c>
      <c r="G521" s="5">
        <v>1207</v>
      </c>
      <c r="H521" s="6">
        <v>2.7143652561247213</v>
      </c>
      <c r="I521" s="6">
        <v>0.49390104879160968</v>
      </c>
      <c r="J521" s="6">
        <v>288.14400000000001</v>
      </c>
      <c r="K521" s="1" t="s">
        <v>16</v>
      </c>
      <c r="L521" s="1" t="s">
        <v>17</v>
      </c>
      <c r="M521" s="1" t="s">
        <v>16</v>
      </c>
      <c r="N521" s="1">
        <v>1</v>
      </c>
      <c r="O521" s="1">
        <v>1</v>
      </c>
      <c r="P521" s="5">
        <v>23</v>
      </c>
    </row>
    <row r="522" spans="1:16">
      <c r="A522" s="1">
        <v>54</v>
      </c>
      <c r="B522" s="1">
        <v>1</v>
      </c>
      <c r="C522" s="1">
        <v>3295</v>
      </c>
      <c r="D522" s="6">
        <v>0.94</v>
      </c>
      <c r="E522" s="6">
        <v>316</v>
      </c>
      <c r="F522" s="5">
        <v>3.4</v>
      </c>
      <c r="G522" s="5">
        <v>371.7</v>
      </c>
      <c r="H522" s="6">
        <v>60.666666666666657</v>
      </c>
      <c r="I522" s="6">
        <v>0.73232169954476478</v>
      </c>
      <c r="J522" s="6">
        <v>297.04000000000002</v>
      </c>
      <c r="K522" s="1" t="s">
        <v>16</v>
      </c>
      <c r="L522" s="1" t="s">
        <v>17</v>
      </c>
      <c r="M522" s="1" t="s">
        <v>16</v>
      </c>
      <c r="N522" s="1">
        <v>1</v>
      </c>
      <c r="O522" s="1">
        <v>1</v>
      </c>
      <c r="P522" s="5">
        <v>80</v>
      </c>
    </row>
    <row r="523" spans="1:16">
      <c r="A523" s="1">
        <v>54</v>
      </c>
      <c r="B523" s="1">
        <v>2</v>
      </c>
      <c r="C523" s="1">
        <v>3902</v>
      </c>
      <c r="D523" s="6">
        <v>0.96</v>
      </c>
      <c r="E523" s="6">
        <v>318</v>
      </c>
      <c r="F523" s="5">
        <v>3.4</v>
      </c>
      <c r="G523" s="5">
        <v>476.4</v>
      </c>
      <c r="H523" s="6">
        <v>30.824742268041238</v>
      </c>
      <c r="I523" s="6">
        <v>0.7234751409533573</v>
      </c>
      <c r="J523" s="6">
        <v>305.27999999999997</v>
      </c>
      <c r="K523" s="1" t="s">
        <v>16</v>
      </c>
      <c r="L523" s="1" t="s">
        <v>17</v>
      </c>
      <c r="M523" s="1" t="s">
        <v>16</v>
      </c>
      <c r="N523" s="1">
        <v>1</v>
      </c>
      <c r="O523" s="1">
        <v>1</v>
      </c>
      <c r="P523" s="5">
        <v>64</v>
      </c>
    </row>
    <row r="524" spans="1:16">
      <c r="A524" s="1">
        <v>54</v>
      </c>
      <c r="B524" s="1">
        <v>3</v>
      </c>
      <c r="C524" s="1">
        <v>3861</v>
      </c>
      <c r="D524" s="6">
        <v>1.02</v>
      </c>
      <c r="E524" s="6">
        <v>319.8</v>
      </c>
      <c r="F524" s="5">
        <v>3.4</v>
      </c>
      <c r="G524" s="5">
        <v>474.6</v>
      </c>
      <c r="H524" s="6">
        <v>21.93548387096774</v>
      </c>
      <c r="I524" s="6">
        <v>0.79875679875679872</v>
      </c>
      <c r="J524" s="6">
        <v>326.19600000000003</v>
      </c>
      <c r="K524" s="1" t="s">
        <v>16</v>
      </c>
      <c r="L524" s="1" t="s">
        <v>17</v>
      </c>
      <c r="M524" s="1" t="s">
        <v>16</v>
      </c>
      <c r="N524" s="1">
        <v>1</v>
      </c>
      <c r="O524" s="1">
        <v>1</v>
      </c>
      <c r="P524" s="5">
        <v>68</v>
      </c>
    </row>
    <row r="525" spans="1:16">
      <c r="A525" s="1">
        <v>54</v>
      </c>
      <c r="B525" s="1">
        <v>4</v>
      </c>
      <c r="C525" s="1">
        <v>4141</v>
      </c>
      <c r="D525" s="6">
        <v>1.06</v>
      </c>
      <c r="E525" s="6">
        <v>309.60000000000002</v>
      </c>
      <c r="F525" s="5">
        <v>3</v>
      </c>
      <c r="G525" s="5">
        <v>522</v>
      </c>
      <c r="H525" s="6">
        <v>56.885245901639351</v>
      </c>
      <c r="I525" s="6">
        <v>0.82154069065443125</v>
      </c>
      <c r="J525" s="6">
        <v>328.17600000000004</v>
      </c>
      <c r="K525" s="1" t="s">
        <v>16</v>
      </c>
      <c r="L525" s="1" t="s">
        <v>17</v>
      </c>
      <c r="M525" s="1" t="s">
        <v>16</v>
      </c>
      <c r="N525" s="1">
        <v>1</v>
      </c>
      <c r="O525" s="1">
        <v>1</v>
      </c>
      <c r="P525" s="5">
        <v>64</v>
      </c>
    </row>
    <row r="526" spans="1:16">
      <c r="A526" s="1">
        <v>54</v>
      </c>
      <c r="B526" s="1">
        <v>5</v>
      </c>
      <c r="C526" s="1">
        <v>4574</v>
      </c>
      <c r="D526" s="6">
        <v>1.08</v>
      </c>
      <c r="E526" s="6">
        <v>304</v>
      </c>
      <c r="F526" s="5">
        <v>2.9</v>
      </c>
      <c r="G526" s="5">
        <v>566.79999999999995</v>
      </c>
      <c r="H526" s="6">
        <v>70.740740740740748</v>
      </c>
      <c r="I526" s="6">
        <v>0.93769129864451251</v>
      </c>
      <c r="J526" s="6">
        <v>328.32</v>
      </c>
      <c r="K526" s="1" t="s">
        <v>16</v>
      </c>
      <c r="L526" s="1" t="s">
        <v>17</v>
      </c>
      <c r="M526" s="1" t="s">
        <v>16</v>
      </c>
      <c r="N526" s="1">
        <v>1</v>
      </c>
      <c r="O526" s="1">
        <v>1</v>
      </c>
      <c r="P526" s="5">
        <v>58</v>
      </c>
    </row>
    <row r="527" spans="1:16">
      <c r="A527" s="1">
        <v>54</v>
      </c>
      <c r="B527" s="1">
        <v>6</v>
      </c>
      <c r="C527" s="1">
        <v>5091</v>
      </c>
      <c r="D527" s="6">
        <v>1.1000000000000001</v>
      </c>
      <c r="E527" s="6">
        <v>285</v>
      </c>
      <c r="F527" s="5">
        <v>2.9</v>
      </c>
      <c r="G527" s="5">
        <v>614.4</v>
      </c>
      <c r="H527" s="6">
        <v>-36.980198019801975</v>
      </c>
      <c r="I527" s="6">
        <v>0.87016303280298568</v>
      </c>
      <c r="J527" s="6">
        <v>313.5</v>
      </c>
      <c r="K527" s="1" t="s">
        <v>16</v>
      </c>
      <c r="L527" s="1" t="s">
        <v>17</v>
      </c>
      <c r="M527" s="1" t="s">
        <v>16</v>
      </c>
      <c r="N527" s="1">
        <v>1</v>
      </c>
      <c r="O527" s="1">
        <v>1</v>
      </c>
      <c r="P527" s="5">
        <v>54</v>
      </c>
    </row>
    <row r="528" spans="1:16">
      <c r="A528" s="1">
        <v>54</v>
      </c>
      <c r="B528" s="1">
        <v>7</v>
      </c>
      <c r="C528" s="1">
        <v>16540</v>
      </c>
      <c r="D528" s="6">
        <v>1.1000000000000001</v>
      </c>
      <c r="E528" s="6">
        <v>285.2</v>
      </c>
      <c r="F528" s="5">
        <v>2.8</v>
      </c>
      <c r="G528" s="5">
        <v>643.20000000000005</v>
      </c>
      <c r="H528" s="6">
        <v>250.55555555555554</v>
      </c>
      <c r="I528" s="6">
        <v>0.68548972188633617</v>
      </c>
      <c r="J528" s="6">
        <v>313.72000000000003</v>
      </c>
      <c r="K528" s="1" t="s">
        <v>16</v>
      </c>
      <c r="L528" s="1" t="s">
        <v>17</v>
      </c>
      <c r="M528" s="1" t="s">
        <v>16</v>
      </c>
      <c r="N528" s="1">
        <v>1</v>
      </c>
      <c r="O528" s="1">
        <v>1</v>
      </c>
      <c r="P528" s="5">
        <v>49</v>
      </c>
    </row>
    <row r="529" spans="1:16">
      <c r="A529" s="1">
        <v>54</v>
      </c>
      <c r="B529" s="1">
        <v>8</v>
      </c>
      <c r="C529" s="1">
        <v>18227</v>
      </c>
      <c r="D529" s="6">
        <v>1.1000000000000001</v>
      </c>
      <c r="E529" s="6">
        <v>367</v>
      </c>
      <c r="F529" s="5">
        <v>2.4</v>
      </c>
      <c r="G529" s="5">
        <v>581</v>
      </c>
      <c r="H529" s="6">
        <v>4.5739219712525667</v>
      </c>
      <c r="I529" s="6">
        <v>0.60130575519833218</v>
      </c>
      <c r="J529" s="6">
        <v>403.7</v>
      </c>
      <c r="K529" s="1" t="s">
        <v>16</v>
      </c>
      <c r="L529" s="1" t="s">
        <v>17</v>
      </c>
      <c r="M529" s="1" t="s">
        <v>16</v>
      </c>
      <c r="N529" s="1">
        <v>1</v>
      </c>
      <c r="O529" s="1">
        <v>1</v>
      </c>
      <c r="P529" s="5">
        <v>62</v>
      </c>
    </row>
    <row r="530" spans="1:16">
      <c r="A530" s="1">
        <v>54</v>
      </c>
      <c r="B530" s="1">
        <v>9</v>
      </c>
      <c r="C530" s="1">
        <v>18448</v>
      </c>
      <c r="D530" s="6">
        <v>1.1000000000000001</v>
      </c>
      <c r="E530" s="6">
        <v>370</v>
      </c>
      <c r="F530" s="5">
        <v>2.5</v>
      </c>
      <c r="G530" s="5">
        <v>1002</v>
      </c>
      <c r="H530" s="6">
        <v>4.0381205673758869</v>
      </c>
      <c r="I530" s="6">
        <v>0.55111665221162187</v>
      </c>
      <c r="J530" s="6">
        <v>407</v>
      </c>
      <c r="K530" s="1" t="s">
        <v>16</v>
      </c>
      <c r="L530" s="1" t="s">
        <v>17</v>
      </c>
      <c r="M530" s="1" t="s">
        <v>16</v>
      </c>
      <c r="N530" s="1">
        <v>1</v>
      </c>
      <c r="O530" s="1">
        <v>1</v>
      </c>
      <c r="P530" s="5">
        <v>41</v>
      </c>
    </row>
    <row r="531" spans="1:16">
      <c r="A531" s="1">
        <v>54</v>
      </c>
      <c r="B531" s="1">
        <v>10</v>
      </c>
      <c r="C531" s="1">
        <v>18448</v>
      </c>
      <c r="D531" s="6">
        <v>1.1000000000000001</v>
      </c>
      <c r="E531" s="6">
        <v>379</v>
      </c>
      <c r="F531" s="5">
        <v>2.4</v>
      </c>
      <c r="G531" s="5">
        <v>1094</v>
      </c>
      <c r="H531" s="6">
        <v>3.3574007220216608</v>
      </c>
      <c r="I531" s="6">
        <v>0.46471162185602777</v>
      </c>
      <c r="J531" s="6">
        <v>416.9</v>
      </c>
      <c r="K531" s="1" t="s">
        <v>16</v>
      </c>
      <c r="L531" s="1" t="s">
        <v>17</v>
      </c>
      <c r="M531" s="1" t="s">
        <v>16</v>
      </c>
      <c r="N531" s="1">
        <v>1</v>
      </c>
      <c r="O531" s="1">
        <v>1</v>
      </c>
      <c r="P531" s="5">
        <v>38</v>
      </c>
    </row>
    <row r="532" spans="1:16">
      <c r="A532" s="1">
        <v>56</v>
      </c>
      <c r="B532" s="1">
        <v>1</v>
      </c>
      <c r="C532" s="1">
        <v>3647</v>
      </c>
      <c r="D532" s="6">
        <v>0.5</v>
      </c>
      <c r="E532" s="6">
        <v>229</v>
      </c>
      <c r="F532" s="5">
        <v>2.5</v>
      </c>
      <c r="G532" s="5">
        <v>233.8</v>
      </c>
      <c r="H532" s="6">
        <v>2.7356020942408374</v>
      </c>
      <c r="I532" s="6">
        <v>0.37181244858788043</v>
      </c>
      <c r="J532" s="6">
        <v>114.5</v>
      </c>
      <c r="K532" s="1" t="s">
        <v>17</v>
      </c>
      <c r="L532" s="1" t="s">
        <v>17</v>
      </c>
      <c r="M532" s="1" t="s">
        <v>16</v>
      </c>
      <c r="N532" s="1">
        <v>3</v>
      </c>
      <c r="O532" s="1">
        <v>3</v>
      </c>
      <c r="P532" s="5">
        <v>49</v>
      </c>
    </row>
    <row r="533" spans="1:16">
      <c r="A533" s="1">
        <v>56</v>
      </c>
      <c r="B533" s="1">
        <v>2</v>
      </c>
      <c r="C533" s="1">
        <v>4437</v>
      </c>
      <c r="D533" s="6">
        <v>0.5</v>
      </c>
      <c r="E533" s="6">
        <v>250.6</v>
      </c>
      <c r="F533" s="5">
        <v>1.8</v>
      </c>
      <c r="G533" s="5">
        <v>300.39999999999998</v>
      </c>
      <c r="H533" s="6">
        <v>3.1438515081206502</v>
      </c>
      <c r="I533" s="6">
        <v>0.38426864998873111</v>
      </c>
      <c r="J533" s="6">
        <v>125.3</v>
      </c>
      <c r="K533" s="1" t="s">
        <v>17</v>
      </c>
      <c r="L533" s="1" t="s">
        <v>17</v>
      </c>
      <c r="M533" s="1" t="s">
        <v>16</v>
      </c>
      <c r="N533" s="1">
        <v>3</v>
      </c>
      <c r="O533" s="1">
        <v>3</v>
      </c>
      <c r="P533" s="5">
        <v>39</v>
      </c>
    </row>
    <row r="534" spans="1:16">
      <c r="A534" s="1">
        <v>56</v>
      </c>
      <c r="B534" s="1">
        <v>3</v>
      </c>
      <c r="C534" s="1">
        <v>5603</v>
      </c>
      <c r="D534" s="6">
        <v>0.5</v>
      </c>
      <c r="E534" s="6">
        <v>262.3</v>
      </c>
      <c r="F534" s="5">
        <v>1.2</v>
      </c>
      <c r="G534" s="5">
        <v>454.4</v>
      </c>
      <c r="H534" s="6">
        <v>4.7208121827411169</v>
      </c>
      <c r="I534" s="6">
        <v>0.41263608781010175</v>
      </c>
      <c r="J534" s="6">
        <v>131.15</v>
      </c>
      <c r="K534" s="1" t="s">
        <v>17</v>
      </c>
      <c r="L534" s="1" t="s">
        <v>17</v>
      </c>
      <c r="M534" s="1" t="s">
        <v>16</v>
      </c>
      <c r="N534" s="1">
        <v>3</v>
      </c>
      <c r="O534" s="1">
        <v>3</v>
      </c>
      <c r="P534" s="5">
        <v>28</v>
      </c>
    </row>
    <row r="535" spans="1:16">
      <c r="A535" s="1">
        <v>56</v>
      </c>
      <c r="B535" s="1">
        <v>4</v>
      </c>
      <c r="C535" s="1">
        <v>11112</v>
      </c>
      <c r="D535" s="6">
        <v>0.5</v>
      </c>
      <c r="E535" s="6">
        <v>440</v>
      </c>
      <c r="F535" s="5">
        <v>1.2</v>
      </c>
      <c r="G535" s="5">
        <v>731.3</v>
      </c>
      <c r="H535" s="6">
        <v>4.4582881906825564</v>
      </c>
      <c r="I535" s="6">
        <v>0.48362131029517641</v>
      </c>
      <c r="J535" s="6">
        <v>220</v>
      </c>
      <c r="K535" s="1" t="s">
        <v>17</v>
      </c>
      <c r="L535" s="1" t="s">
        <v>17</v>
      </c>
      <c r="M535" s="1" t="s">
        <v>16</v>
      </c>
      <c r="N535" s="1">
        <v>3</v>
      </c>
      <c r="O535" s="1">
        <v>3</v>
      </c>
      <c r="P535" s="5">
        <v>35</v>
      </c>
    </row>
    <row r="536" spans="1:16">
      <c r="A536" s="1">
        <v>56</v>
      </c>
      <c r="B536" s="1">
        <v>5</v>
      </c>
      <c r="C536" s="1">
        <v>10728</v>
      </c>
      <c r="D536" s="6">
        <v>0.5</v>
      </c>
      <c r="E536" s="6">
        <v>442</v>
      </c>
      <c r="F536" s="5">
        <v>1.3</v>
      </c>
      <c r="G536" s="5">
        <v>298</v>
      </c>
      <c r="H536" s="6">
        <v>4.1185567010309283</v>
      </c>
      <c r="I536" s="6">
        <v>0.44267337807606266</v>
      </c>
      <c r="J536" s="6">
        <v>221</v>
      </c>
      <c r="K536" s="1" t="s">
        <v>17</v>
      </c>
      <c r="L536" s="1" t="s">
        <v>17</v>
      </c>
      <c r="M536" s="1" t="s">
        <v>16</v>
      </c>
      <c r="N536" s="1">
        <v>3</v>
      </c>
      <c r="O536" s="1">
        <v>3</v>
      </c>
      <c r="P536" s="5">
        <v>74</v>
      </c>
    </row>
    <row r="537" spans="1:16">
      <c r="A537" s="1">
        <v>56</v>
      </c>
      <c r="B537" s="1">
        <v>6</v>
      </c>
      <c r="C537" s="1">
        <v>10103</v>
      </c>
      <c r="D537" s="6">
        <v>0.5</v>
      </c>
      <c r="E537" s="6">
        <v>427</v>
      </c>
      <c r="F537" s="5">
        <v>1.2</v>
      </c>
      <c r="G537" s="5">
        <v>257.5</v>
      </c>
      <c r="H537" s="6">
        <v>4.7554347826086962</v>
      </c>
      <c r="I537" s="6">
        <v>0.48252994160150453</v>
      </c>
      <c r="J537" s="6">
        <v>213.5</v>
      </c>
      <c r="K537" s="1" t="s">
        <v>17</v>
      </c>
      <c r="L537" s="1" t="s">
        <v>17</v>
      </c>
      <c r="M537" s="1" t="s">
        <v>16</v>
      </c>
      <c r="N537" s="1">
        <v>3</v>
      </c>
      <c r="O537" s="1">
        <v>3</v>
      </c>
      <c r="P537" s="5">
        <v>86</v>
      </c>
    </row>
    <row r="538" spans="1:16">
      <c r="A538" s="1">
        <v>56</v>
      </c>
      <c r="B538" s="1">
        <v>7</v>
      </c>
      <c r="C538" s="1">
        <v>10966</v>
      </c>
      <c r="D538" s="6">
        <v>0.5</v>
      </c>
      <c r="E538" s="6">
        <v>434</v>
      </c>
      <c r="F538" s="5">
        <v>1.5</v>
      </c>
      <c r="G538" s="5">
        <v>551</v>
      </c>
      <c r="H538" s="6">
        <v>2.7488584474885847</v>
      </c>
      <c r="I538" s="6">
        <v>0.39312420207915377</v>
      </c>
      <c r="J538" s="6">
        <v>217</v>
      </c>
      <c r="K538" s="1" t="s">
        <v>17</v>
      </c>
      <c r="L538" s="1" t="s">
        <v>17</v>
      </c>
      <c r="M538" s="1" t="s">
        <v>16</v>
      </c>
      <c r="N538" s="1">
        <v>3</v>
      </c>
      <c r="O538" s="1">
        <v>3</v>
      </c>
      <c r="P538" s="5">
        <v>39</v>
      </c>
    </row>
    <row r="539" spans="1:16">
      <c r="A539" s="1">
        <v>56</v>
      </c>
      <c r="B539" s="1">
        <v>8</v>
      </c>
      <c r="C539" s="1">
        <v>12844</v>
      </c>
      <c r="D539" s="6">
        <v>0.5</v>
      </c>
      <c r="E539" s="6">
        <v>436</v>
      </c>
      <c r="F539" s="5">
        <v>3.2</v>
      </c>
      <c r="G539" s="5">
        <v>-346</v>
      </c>
      <c r="H539" s="6">
        <v>1.8566176470588234</v>
      </c>
      <c r="I539" s="6">
        <v>0.34669884771099346</v>
      </c>
      <c r="J539" s="6">
        <v>218</v>
      </c>
      <c r="K539" s="1" t="s">
        <v>17</v>
      </c>
      <c r="L539" s="1" t="s">
        <v>17</v>
      </c>
      <c r="M539" s="1" t="s">
        <v>16</v>
      </c>
      <c r="N539" s="1">
        <v>3</v>
      </c>
      <c r="O539" s="1">
        <v>3</v>
      </c>
      <c r="P539" s="5">
        <v>100</v>
      </c>
    </row>
    <row r="540" spans="1:16">
      <c r="A540" s="1">
        <v>56</v>
      </c>
      <c r="B540" s="1">
        <v>9</v>
      </c>
      <c r="C540" s="1">
        <v>15463</v>
      </c>
      <c r="D540" s="6">
        <v>0.5</v>
      </c>
      <c r="E540" s="6">
        <v>439</v>
      </c>
      <c r="F540" s="5">
        <v>2.2000000000000002</v>
      </c>
      <c r="G540" s="5">
        <v>387</v>
      </c>
      <c r="H540" s="6">
        <v>3.8275862068965516</v>
      </c>
      <c r="I540" s="6">
        <v>0.64392420616956603</v>
      </c>
      <c r="J540" s="6">
        <v>219.5</v>
      </c>
      <c r="K540" s="1" t="s">
        <v>17</v>
      </c>
      <c r="L540" s="1" t="s">
        <v>17</v>
      </c>
      <c r="M540" s="1" t="s">
        <v>16</v>
      </c>
      <c r="N540" s="1">
        <v>3</v>
      </c>
      <c r="O540" s="1">
        <v>3</v>
      </c>
      <c r="P540" s="5">
        <v>57</v>
      </c>
    </row>
    <row r="541" spans="1:16">
      <c r="A541" s="1">
        <v>56</v>
      </c>
      <c r="B541" s="1">
        <v>10</v>
      </c>
      <c r="C541" s="1">
        <v>25758</v>
      </c>
      <c r="D541" s="6">
        <v>0.5</v>
      </c>
      <c r="E541" s="6">
        <v>442</v>
      </c>
      <c r="F541" s="5">
        <v>1.6</v>
      </c>
      <c r="G541" s="5">
        <v>385</v>
      </c>
      <c r="H541" s="6">
        <v>3.792134831460674</v>
      </c>
      <c r="I541" s="6">
        <v>0.41373553847348399</v>
      </c>
      <c r="J541" s="6">
        <v>221</v>
      </c>
      <c r="K541" s="1" t="s">
        <v>17</v>
      </c>
      <c r="L541" s="1" t="s">
        <v>17</v>
      </c>
      <c r="M541" s="1" t="s">
        <v>16</v>
      </c>
      <c r="N541" s="1">
        <v>3</v>
      </c>
      <c r="O541" s="1">
        <v>3</v>
      </c>
      <c r="P541" s="7">
        <v>57</v>
      </c>
    </row>
    <row r="542" spans="1:16">
      <c r="A542" s="1">
        <v>57</v>
      </c>
      <c r="B542" s="1">
        <v>1</v>
      </c>
      <c r="C542" s="1">
        <v>24427</v>
      </c>
      <c r="D542" s="6">
        <v>0.18</v>
      </c>
      <c r="E542" s="6">
        <v>2039.8</v>
      </c>
      <c r="F542" s="5">
        <v>1.1000000000000001</v>
      </c>
      <c r="G542" s="5">
        <v>2433</v>
      </c>
      <c r="H542" s="6">
        <v>3.146551724137931</v>
      </c>
      <c r="I542" s="6">
        <v>0.47517091742743683</v>
      </c>
      <c r="J542" s="6">
        <v>367.16399999999999</v>
      </c>
      <c r="K542" s="1" t="s">
        <v>16</v>
      </c>
      <c r="L542" s="1" t="s">
        <v>16</v>
      </c>
      <c r="M542" s="1" t="s">
        <v>16</v>
      </c>
      <c r="N542" s="1">
        <v>3</v>
      </c>
      <c r="O542" s="1">
        <v>3</v>
      </c>
      <c r="P542" s="5">
        <v>15</v>
      </c>
    </row>
    <row r="543" spans="1:16">
      <c r="A543" s="1">
        <v>57</v>
      </c>
      <c r="B543" s="1">
        <v>2</v>
      </c>
      <c r="C543" s="1">
        <v>27699</v>
      </c>
      <c r="D543" s="6">
        <v>0.21</v>
      </c>
      <c r="E543" s="6">
        <v>2028.2</v>
      </c>
      <c r="F543" s="5">
        <v>0.9</v>
      </c>
      <c r="G543" s="5">
        <v>2670</v>
      </c>
      <c r="H543" s="6">
        <v>3.5595776772247363</v>
      </c>
      <c r="I543" s="6">
        <v>0.47662370482688904</v>
      </c>
      <c r="J543" s="6">
        <v>425.92199999999997</v>
      </c>
      <c r="K543" s="1" t="s">
        <v>16</v>
      </c>
      <c r="L543" s="1" t="s">
        <v>16</v>
      </c>
      <c r="M543" s="1" t="s">
        <v>16</v>
      </c>
      <c r="N543" s="1">
        <v>3</v>
      </c>
      <c r="O543" s="1">
        <v>3</v>
      </c>
      <c r="P543" s="5">
        <v>17</v>
      </c>
    </row>
    <row r="544" spans="1:16">
      <c r="A544" s="1">
        <v>57</v>
      </c>
      <c r="B544" s="1">
        <v>3</v>
      </c>
      <c r="C544" s="1">
        <v>31749</v>
      </c>
      <c r="D544" s="6">
        <v>0.26</v>
      </c>
      <c r="E544" s="6">
        <v>2082.1</v>
      </c>
      <c r="F544" s="5">
        <v>0.9</v>
      </c>
      <c r="G544" s="5">
        <v>3119</v>
      </c>
      <c r="H544" s="6">
        <v>3.9046391752577323</v>
      </c>
      <c r="I544" s="6">
        <v>0.45283316009953067</v>
      </c>
      <c r="J544" s="6">
        <v>541.346</v>
      </c>
      <c r="K544" s="1" t="s">
        <v>16</v>
      </c>
      <c r="L544" s="1" t="s">
        <v>16</v>
      </c>
      <c r="M544" s="1" t="s">
        <v>16</v>
      </c>
      <c r="N544" s="1">
        <v>3</v>
      </c>
      <c r="O544" s="1">
        <v>3</v>
      </c>
      <c r="P544" s="5">
        <v>17</v>
      </c>
    </row>
    <row r="545" spans="1:16">
      <c r="A545" s="1">
        <v>57</v>
      </c>
      <c r="B545" s="1">
        <v>4</v>
      </c>
      <c r="C545" s="1">
        <v>33673</v>
      </c>
      <c r="D545" s="6">
        <v>0.3</v>
      </c>
      <c r="E545" s="6">
        <v>2030.8</v>
      </c>
      <c r="F545" s="5">
        <v>1</v>
      </c>
      <c r="G545" s="5">
        <v>3065</v>
      </c>
      <c r="H545" s="6">
        <v>3.8835534213685476</v>
      </c>
      <c r="I545" s="6">
        <v>0.46137855254952037</v>
      </c>
      <c r="J545" s="6">
        <v>609.24</v>
      </c>
      <c r="K545" s="1" t="s">
        <v>16</v>
      </c>
      <c r="L545" s="1" t="s">
        <v>16</v>
      </c>
      <c r="M545" s="1" t="s">
        <v>16</v>
      </c>
      <c r="N545" s="1">
        <v>3</v>
      </c>
      <c r="O545" s="1">
        <v>3</v>
      </c>
      <c r="P545" s="5">
        <v>20</v>
      </c>
    </row>
    <row r="546" spans="1:16">
      <c r="A546" s="1">
        <v>57</v>
      </c>
      <c r="B546" s="1">
        <v>5</v>
      </c>
      <c r="C546" s="1">
        <v>35297</v>
      </c>
      <c r="D546" s="6">
        <v>0.32</v>
      </c>
      <c r="E546" s="6">
        <v>2009.1</v>
      </c>
      <c r="F546" s="5">
        <v>0.8</v>
      </c>
      <c r="G546" s="5">
        <v>3125</v>
      </c>
      <c r="H546" s="6">
        <v>4.9890230515916585</v>
      </c>
      <c r="I546" s="6">
        <v>0.45570445080318439</v>
      </c>
      <c r="J546" s="6">
        <v>642.91200000000003</v>
      </c>
      <c r="K546" s="1" t="s">
        <v>16</v>
      </c>
      <c r="L546" s="1" t="s">
        <v>16</v>
      </c>
      <c r="M546" s="1" t="s">
        <v>16</v>
      </c>
      <c r="N546" s="1">
        <v>3</v>
      </c>
      <c r="O546" s="1">
        <v>3</v>
      </c>
      <c r="P546" s="5">
        <v>21</v>
      </c>
    </row>
    <row r="547" spans="1:16">
      <c r="A547" s="1">
        <v>57</v>
      </c>
      <c r="B547" s="1">
        <v>6</v>
      </c>
      <c r="C547" s="1">
        <v>34009</v>
      </c>
      <c r="D547" s="6">
        <v>0.32</v>
      </c>
      <c r="E547" s="6">
        <v>1947.3</v>
      </c>
      <c r="F547" s="5">
        <v>0.6</v>
      </c>
      <c r="G547" s="5">
        <v>3561</v>
      </c>
      <c r="H547" s="6">
        <v>7.3219178082191787</v>
      </c>
      <c r="I547" s="6">
        <v>0.54688464818136373</v>
      </c>
      <c r="J547" s="6">
        <v>623.13599999999997</v>
      </c>
      <c r="K547" s="1" t="s">
        <v>16</v>
      </c>
      <c r="L547" s="1" t="s">
        <v>16</v>
      </c>
      <c r="M547" s="1" t="s">
        <v>16</v>
      </c>
      <c r="N547" s="1">
        <v>3</v>
      </c>
      <c r="O547" s="1">
        <v>3</v>
      </c>
      <c r="P547" s="5">
        <v>18</v>
      </c>
    </row>
    <row r="548" spans="1:16">
      <c r="A548" s="1">
        <v>57</v>
      </c>
      <c r="B548" s="1">
        <v>7</v>
      </c>
      <c r="C548" s="1">
        <v>32584</v>
      </c>
      <c r="D548" s="6">
        <v>0.32</v>
      </c>
      <c r="E548" s="6">
        <v>1939</v>
      </c>
      <c r="F548" s="5">
        <v>1.1000000000000001</v>
      </c>
      <c r="G548" s="5">
        <v>1739</v>
      </c>
      <c r="H548" s="6">
        <v>3.5</v>
      </c>
      <c r="I548" s="6">
        <v>0.54299656273017427</v>
      </c>
      <c r="J548" s="6">
        <v>620.48</v>
      </c>
      <c r="K548" s="1" t="s">
        <v>16</v>
      </c>
      <c r="L548" s="1" t="s">
        <v>16</v>
      </c>
      <c r="M548" s="1" t="s">
        <v>16</v>
      </c>
      <c r="N548" s="1">
        <v>3</v>
      </c>
      <c r="O548" s="1">
        <v>3</v>
      </c>
      <c r="P548" s="5">
        <v>36</v>
      </c>
    </row>
    <row r="549" spans="1:16">
      <c r="A549" s="1">
        <v>57</v>
      </c>
      <c r="B549" s="1">
        <v>8</v>
      </c>
      <c r="C549" s="1">
        <v>70710</v>
      </c>
      <c r="D549" s="6">
        <v>0.32</v>
      </c>
      <c r="E549" s="6">
        <v>3044</v>
      </c>
      <c r="F549" s="5">
        <v>1.8</v>
      </c>
      <c r="G549" s="5">
        <v>2409</v>
      </c>
      <c r="H549" s="6">
        <v>1.4651553316540724</v>
      </c>
      <c r="I549" s="6">
        <v>0.42914722104369962</v>
      </c>
      <c r="J549" s="6">
        <v>974.08</v>
      </c>
      <c r="K549" s="1" t="s">
        <v>16</v>
      </c>
      <c r="L549" s="1" t="s">
        <v>16</v>
      </c>
      <c r="M549" s="1" t="s">
        <v>16</v>
      </c>
      <c r="N549" s="1">
        <v>3</v>
      </c>
      <c r="O549" s="1">
        <v>3</v>
      </c>
      <c r="P549" s="5">
        <v>33</v>
      </c>
    </row>
    <row r="550" spans="1:16">
      <c r="A550" s="1">
        <v>57</v>
      </c>
      <c r="B550" s="1">
        <v>9</v>
      </c>
      <c r="C550" s="1">
        <v>74708</v>
      </c>
      <c r="D550" s="6">
        <v>0.32</v>
      </c>
      <c r="E550" s="6">
        <v>3043</v>
      </c>
      <c r="F550" s="5">
        <v>1.7</v>
      </c>
      <c r="G550" s="5">
        <v>3557</v>
      </c>
      <c r="H550" s="6">
        <v>1.5362903225806448</v>
      </c>
      <c r="I550" s="6">
        <v>0.44337955774481985</v>
      </c>
      <c r="J550" s="6">
        <v>973.76</v>
      </c>
      <c r="K550" s="1" t="s">
        <v>16</v>
      </c>
      <c r="L550" s="1" t="s">
        <v>16</v>
      </c>
      <c r="M550" s="1" t="s">
        <v>16</v>
      </c>
      <c r="N550" s="1">
        <v>3</v>
      </c>
      <c r="O550" s="1">
        <v>3</v>
      </c>
      <c r="P550" s="5">
        <v>27</v>
      </c>
    </row>
    <row r="551" spans="1:16">
      <c r="A551" s="1">
        <v>57</v>
      </c>
      <c r="B551" s="1">
        <v>10</v>
      </c>
      <c r="C551" s="1">
        <v>76138</v>
      </c>
      <c r="D551" s="6">
        <v>0.32</v>
      </c>
      <c r="E551" s="6">
        <v>2911</v>
      </c>
      <c r="F551" s="5">
        <v>1.5</v>
      </c>
      <c r="G551" s="5">
        <v>4067</v>
      </c>
      <c r="H551" s="6">
        <v>1.6434108527131785</v>
      </c>
      <c r="I551" s="6">
        <v>0.43619480417137302</v>
      </c>
      <c r="J551" s="6">
        <v>931.52</v>
      </c>
      <c r="K551" s="1" t="s">
        <v>16</v>
      </c>
      <c r="L551" s="1" t="s">
        <v>16</v>
      </c>
      <c r="M551" s="1" t="s">
        <v>16</v>
      </c>
      <c r="N551" s="1">
        <v>3</v>
      </c>
      <c r="O551" s="1">
        <v>3</v>
      </c>
      <c r="P551" s="5">
        <v>24</v>
      </c>
    </row>
    <row r="552" spans="1:16">
      <c r="A552" s="1">
        <v>58</v>
      </c>
      <c r="B552" s="1">
        <v>1</v>
      </c>
      <c r="C552" s="1">
        <v>7354</v>
      </c>
      <c r="D552" s="6">
        <v>0.04</v>
      </c>
      <c r="E552" s="6">
        <v>2147</v>
      </c>
      <c r="F552" s="5">
        <v>0.4</v>
      </c>
      <c r="G552" s="5">
        <v>731.5</v>
      </c>
      <c r="H552" s="6">
        <v>4.1379310344827589</v>
      </c>
      <c r="I552" s="6">
        <v>0.29045417459885775</v>
      </c>
      <c r="J552" s="6">
        <v>85.88</v>
      </c>
      <c r="K552" s="1" t="s">
        <v>16</v>
      </c>
      <c r="L552" s="1" t="s">
        <v>16</v>
      </c>
      <c r="M552" s="1" t="s">
        <v>16</v>
      </c>
      <c r="N552" s="1">
        <v>2</v>
      </c>
      <c r="O552" s="1">
        <v>3</v>
      </c>
      <c r="P552" s="5">
        <v>12</v>
      </c>
    </row>
    <row r="553" spans="1:16">
      <c r="A553" s="1">
        <v>58</v>
      </c>
      <c r="B553" s="1">
        <v>2</v>
      </c>
      <c r="C553" s="1">
        <v>9342</v>
      </c>
      <c r="D553" s="6">
        <v>0.05</v>
      </c>
      <c r="E553" s="6">
        <v>2162.3000000000002</v>
      </c>
      <c r="F553" s="5">
        <v>0.4</v>
      </c>
      <c r="G553" s="5">
        <v>937.7</v>
      </c>
      <c r="H553" s="6">
        <v>4.0727272727272723</v>
      </c>
      <c r="I553" s="6">
        <v>0.33065724684221792</v>
      </c>
      <c r="J553" s="6">
        <v>108.11499999999999</v>
      </c>
      <c r="K553" s="1" t="s">
        <v>16</v>
      </c>
      <c r="L553" s="1" t="s">
        <v>16</v>
      </c>
      <c r="M553" s="1" t="s">
        <v>16</v>
      </c>
      <c r="N553" s="1">
        <v>2</v>
      </c>
      <c r="O553" s="1">
        <v>3</v>
      </c>
      <c r="P553" s="5">
        <v>12</v>
      </c>
    </row>
    <row r="554" spans="1:16">
      <c r="A554" s="1">
        <v>58</v>
      </c>
      <c r="B554" s="1">
        <v>3</v>
      </c>
      <c r="C554" s="1">
        <v>11229</v>
      </c>
      <c r="D554" s="6">
        <v>0.06</v>
      </c>
      <c r="E554" s="6">
        <v>2196.3000000000002</v>
      </c>
      <c r="F554" s="5">
        <v>0.4</v>
      </c>
      <c r="G554" s="5">
        <v>1160</v>
      </c>
      <c r="H554" s="6">
        <v>4.7678018575851393</v>
      </c>
      <c r="I554" s="6">
        <v>0.33475821533529254</v>
      </c>
      <c r="J554" s="6">
        <v>131.77800000000002</v>
      </c>
      <c r="K554" s="1" t="s">
        <v>16</v>
      </c>
      <c r="L554" s="1" t="s">
        <v>16</v>
      </c>
      <c r="M554" s="1" t="s">
        <v>16</v>
      </c>
      <c r="N554" s="1">
        <v>2</v>
      </c>
      <c r="O554" s="1">
        <v>3</v>
      </c>
      <c r="P554" s="5">
        <v>12</v>
      </c>
    </row>
    <row r="555" spans="1:16">
      <c r="A555" s="1">
        <v>58</v>
      </c>
      <c r="B555" s="1">
        <v>4</v>
      </c>
      <c r="C555" s="1">
        <v>13465</v>
      </c>
      <c r="D555" s="6">
        <v>0.08</v>
      </c>
      <c r="E555" s="6">
        <v>2213.1999999999998</v>
      </c>
      <c r="F555" s="5">
        <v>0.3</v>
      </c>
      <c r="G555" s="5">
        <v>1614</v>
      </c>
      <c r="H555" s="6">
        <v>7.5569620253164551</v>
      </c>
      <c r="I555" s="6">
        <v>0.3284812476791682</v>
      </c>
      <c r="J555" s="6">
        <v>177.05599999999998</v>
      </c>
      <c r="K555" s="1" t="s">
        <v>16</v>
      </c>
      <c r="L555" s="1" t="s">
        <v>16</v>
      </c>
      <c r="M555" s="1" t="s">
        <v>16</v>
      </c>
      <c r="N555" s="1">
        <v>2</v>
      </c>
      <c r="O555" s="1">
        <v>3</v>
      </c>
      <c r="P555" s="5">
        <v>10</v>
      </c>
    </row>
    <row r="556" spans="1:16">
      <c r="A556" s="1">
        <v>58</v>
      </c>
      <c r="B556" s="1">
        <v>5</v>
      </c>
      <c r="C556" s="1">
        <v>17081</v>
      </c>
      <c r="D556" s="6">
        <v>0.11</v>
      </c>
      <c r="E556" s="6">
        <v>2304.3000000000002</v>
      </c>
      <c r="F556" s="5">
        <v>0.2</v>
      </c>
      <c r="G556" s="5">
        <v>2320</v>
      </c>
      <c r="H556" s="6">
        <v>9.7388059701492544</v>
      </c>
      <c r="I556" s="6">
        <v>0.25794742696563433</v>
      </c>
      <c r="J556" s="6">
        <v>253.47300000000001</v>
      </c>
      <c r="K556" s="1" t="s">
        <v>16</v>
      </c>
      <c r="L556" s="1" t="s">
        <v>16</v>
      </c>
      <c r="M556" s="1" t="s">
        <v>16</v>
      </c>
      <c r="N556" s="1">
        <v>2</v>
      </c>
      <c r="O556" s="1">
        <v>3</v>
      </c>
      <c r="P556" s="5">
        <v>11</v>
      </c>
    </row>
    <row r="557" spans="1:16">
      <c r="A557" s="1">
        <v>58</v>
      </c>
      <c r="B557" s="1">
        <v>6</v>
      </c>
      <c r="C557" s="1">
        <v>21385</v>
      </c>
      <c r="D557" s="6">
        <v>0.16</v>
      </c>
      <c r="E557" s="6">
        <v>2323.6999999999998</v>
      </c>
      <c r="F557" s="5">
        <v>0.3</v>
      </c>
      <c r="G557" s="5">
        <v>2581</v>
      </c>
      <c r="H557" s="6">
        <v>8.1037151702786385</v>
      </c>
      <c r="I557" s="6">
        <v>0.2772971709141922</v>
      </c>
      <c r="J557" s="6">
        <v>371.79199999999997</v>
      </c>
      <c r="K557" s="1" t="s">
        <v>16</v>
      </c>
      <c r="L557" s="1" t="s">
        <v>16</v>
      </c>
      <c r="M557" s="1" t="s">
        <v>16</v>
      </c>
      <c r="N557" s="1">
        <v>2</v>
      </c>
      <c r="O557" s="1">
        <v>3</v>
      </c>
      <c r="P557" s="5">
        <v>14</v>
      </c>
    </row>
    <row r="558" spans="1:16">
      <c r="A558" s="1">
        <v>58</v>
      </c>
      <c r="B558" s="1">
        <v>7</v>
      </c>
      <c r="C558" s="1">
        <v>26394</v>
      </c>
      <c r="D558" s="6">
        <v>0.17</v>
      </c>
      <c r="E558" s="6">
        <v>2345.9</v>
      </c>
      <c r="F558" s="5">
        <v>0.4</v>
      </c>
      <c r="G558" s="5">
        <v>3044</v>
      </c>
      <c r="H558" s="6">
        <v>5.4474708171206228</v>
      </c>
      <c r="I558" s="6">
        <v>0.29366522694551794</v>
      </c>
      <c r="J558" s="6">
        <v>398.80300000000005</v>
      </c>
      <c r="K558" s="1" t="s">
        <v>16</v>
      </c>
      <c r="L558" s="1" t="s">
        <v>16</v>
      </c>
      <c r="M558" s="1" t="s">
        <v>16</v>
      </c>
      <c r="N558" s="1">
        <v>2</v>
      </c>
      <c r="O558" s="1">
        <v>3</v>
      </c>
      <c r="P558" s="5">
        <v>13</v>
      </c>
    </row>
    <row r="559" spans="1:16">
      <c r="A559" s="1">
        <v>58</v>
      </c>
      <c r="B559" s="1">
        <v>8</v>
      </c>
      <c r="C559" s="1">
        <v>30011</v>
      </c>
      <c r="D559" s="6">
        <v>0.21</v>
      </c>
      <c r="E559" s="6">
        <v>2293</v>
      </c>
      <c r="F559" s="5">
        <v>0.6</v>
      </c>
      <c r="G559" s="5">
        <v>3664</v>
      </c>
      <c r="H559" s="6">
        <v>4.375</v>
      </c>
      <c r="I559" s="6">
        <v>0.31175235746892804</v>
      </c>
      <c r="J559" s="6">
        <v>481.53</v>
      </c>
      <c r="K559" s="1" t="s">
        <v>16</v>
      </c>
      <c r="L559" s="1" t="s">
        <v>16</v>
      </c>
      <c r="M559" s="1" t="s">
        <v>16</v>
      </c>
      <c r="N559" s="1">
        <v>2</v>
      </c>
      <c r="O559" s="1">
        <v>3</v>
      </c>
      <c r="P559" s="5">
        <v>13</v>
      </c>
    </row>
    <row r="560" spans="1:16">
      <c r="A560" s="1">
        <v>58</v>
      </c>
      <c r="B560" s="1">
        <v>9</v>
      </c>
      <c r="C560" s="1">
        <v>34437</v>
      </c>
      <c r="D560" s="6">
        <v>0.26</v>
      </c>
      <c r="E560" s="6">
        <v>2373</v>
      </c>
      <c r="F560" s="5">
        <v>0.8</v>
      </c>
      <c r="G560" s="5">
        <v>4304</v>
      </c>
      <c r="H560" s="6">
        <v>3.0720338983050848</v>
      </c>
      <c r="I560" s="6">
        <v>0.30229114034323545</v>
      </c>
      <c r="J560" s="6">
        <v>616.98</v>
      </c>
      <c r="K560" s="1" t="s">
        <v>16</v>
      </c>
      <c r="L560" s="1" t="s">
        <v>16</v>
      </c>
      <c r="M560" s="1" t="s">
        <v>16</v>
      </c>
      <c r="N560" s="1">
        <v>2</v>
      </c>
      <c r="O560" s="1">
        <v>3</v>
      </c>
      <c r="P560" s="5">
        <v>14</v>
      </c>
    </row>
    <row r="561" spans="1:16">
      <c r="A561" s="1">
        <v>58</v>
      </c>
      <c r="B561" s="1">
        <v>10</v>
      </c>
      <c r="C561" s="1">
        <v>38907</v>
      </c>
      <c r="D561" s="6">
        <v>0.33</v>
      </c>
      <c r="E561" s="6">
        <v>2158.6999999999998</v>
      </c>
      <c r="F561" s="5">
        <v>0.9</v>
      </c>
      <c r="G561" s="5">
        <v>5001</v>
      </c>
      <c r="H561" s="6">
        <v>3.422698838248436</v>
      </c>
      <c r="I561" s="6">
        <v>0.32582825712596702</v>
      </c>
      <c r="J561" s="6">
        <v>712.37099999999998</v>
      </c>
      <c r="K561" s="1" t="s">
        <v>16</v>
      </c>
      <c r="L561" s="1" t="s">
        <v>16</v>
      </c>
      <c r="M561" s="1" t="s">
        <v>16</v>
      </c>
      <c r="N561" s="1">
        <v>2</v>
      </c>
      <c r="O561" s="1">
        <v>3</v>
      </c>
      <c r="P561" s="5">
        <v>14</v>
      </c>
    </row>
    <row r="562" spans="1:16">
      <c r="A562" s="1">
        <v>59</v>
      </c>
      <c r="B562" s="1">
        <v>1</v>
      </c>
      <c r="C562" s="1">
        <v>12465</v>
      </c>
      <c r="D562" s="6">
        <v>0.39</v>
      </c>
      <c r="E562" s="6">
        <v>565.5</v>
      </c>
      <c r="F562" s="5">
        <v>1.9</v>
      </c>
      <c r="G562" s="5">
        <v>875</v>
      </c>
      <c r="H562" s="6">
        <v>3.2755905511811023</v>
      </c>
      <c r="I562" s="6">
        <v>0.41484155635780184</v>
      </c>
      <c r="J562" s="6">
        <v>220.54499999999999</v>
      </c>
      <c r="K562" s="1" t="s">
        <v>16</v>
      </c>
      <c r="L562" s="1" t="s">
        <v>16</v>
      </c>
      <c r="M562" s="1" t="s">
        <v>16</v>
      </c>
      <c r="N562" s="1">
        <v>3</v>
      </c>
      <c r="O562" s="1">
        <v>3</v>
      </c>
      <c r="P562" s="5">
        <v>25</v>
      </c>
    </row>
    <row r="563" spans="1:16">
      <c r="A563" s="1">
        <v>59</v>
      </c>
      <c r="B563" s="1">
        <v>2</v>
      </c>
      <c r="C563" s="1">
        <v>12829</v>
      </c>
      <c r="D563" s="6">
        <v>0.45</v>
      </c>
      <c r="E563" s="6">
        <v>565.6</v>
      </c>
      <c r="F563" s="5">
        <v>1.5</v>
      </c>
      <c r="G563" s="5">
        <v>1020</v>
      </c>
      <c r="H563" s="6">
        <v>4.1136671177266582</v>
      </c>
      <c r="I563" s="6">
        <v>0.39075531997817448</v>
      </c>
      <c r="J563" s="6">
        <v>254.52</v>
      </c>
      <c r="K563" s="1" t="s">
        <v>16</v>
      </c>
      <c r="L563" s="1" t="s">
        <v>16</v>
      </c>
      <c r="M563" s="1" t="s">
        <v>16</v>
      </c>
      <c r="N563" s="1">
        <v>3</v>
      </c>
      <c r="O563" s="1">
        <v>3</v>
      </c>
      <c r="P563" s="5">
        <v>26</v>
      </c>
    </row>
    <row r="564" spans="1:16">
      <c r="A564" s="1">
        <v>59</v>
      </c>
      <c r="B564" s="1">
        <v>3</v>
      </c>
      <c r="C564" s="1">
        <v>13707</v>
      </c>
      <c r="D564" s="6">
        <v>0.52</v>
      </c>
      <c r="E564" s="6">
        <v>558.29999999999995</v>
      </c>
      <c r="F564" s="5">
        <v>1.3</v>
      </c>
      <c r="G564" s="5">
        <v>1170</v>
      </c>
      <c r="H564" s="6">
        <v>5.0063613231552164</v>
      </c>
      <c r="I564" s="6">
        <v>0.4122711023564602</v>
      </c>
      <c r="J564" s="6">
        <v>290.31599999999997</v>
      </c>
      <c r="K564" s="1" t="s">
        <v>16</v>
      </c>
      <c r="L564" s="1" t="s">
        <v>16</v>
      </c>
      <c r="M564" s="1" t="s">
        <v>16</v>
      </c>
      <c r="N564" s="1">
        <v>3</v>
      </c>
      <c r="O564" s="1">
        <v>3</v>
      </c>
      <c r="P564" s="5">
        <v>25</v>
      </c>
    </row>
    <row r="565" spans="1:16">
      <c r="A565" s="1">
        <v>59</v>
      </c>
      <c r="B565" s="1">
        <v>4</v>
      </c>
      <c r="C565" s="1">
        <v>15560</v>
      </c>
      <c r="D565" s="6">
        <v>0.6</v>
      </c>
      <c r="E565" s="6">
        <v>558.5</v>
      </c>
      <c r="F565" s="5">
        <v>1.5</v>
      </c>
      <c r="G565" s="5">
        <v>1331</v>
      </c>
      <c r="H565" s="6">
        <v>4.2255005268703902</v>
      </c>
      <c r="I565" s="6">
        <v>0.4280848329048843</v>
      </c>
      <c r="J565" s="6">
        <v>335.1</v>
      </c>
      <c r="K565" s="1" t="s">
        <v>16</v>
      </c>
      <c r="L565" s="1" t="s">
        <v>16</v>
      </c>
      <c r="M565" s="1" t="s">
        <v>16</v>
      </c>
      <c r="N565" s="1">
        <v>3</v>
      </c>
      <c r="O565" s="1">
        <v>3</v>
      </c>
      <c r="P565" s="5">
        <v>25</v>
      </c>
    </row>
    <row r="566" spans="1:16">
      <c r="A566" s="1">
        <v>59</v>
      </c>
      <c r="B566" s="1">
        <v>5</v>
      </c>
      <c r="C566" s="1">
        <v>23527</v>
      </c>
      <c r="D566" s="6">
        <v>0.68</v>
      </c>
      <c r="E566" s="6">
        <v>795.1</v>
      </c>
      <c r="F566" s="5">
        <v>1.2</v>
      </c>
      <c r="G566" s="5">
        <v>2165</v>
      </c>
      <c r="H566" s="6">
        <v>4.9213691026827009</v>
      </c>
      <c r="I566" s="6">
        <v>0.45602924299740721</v>
      </c>
      <c r="J566" s="6">
        <v>540.66800000000001</v>
      </c>
      <c r="K566" s="1" t="s">
        <v>16</v>
      </c>
      <c r="L566" s="1" t="s">
        <v>16</v>
      </c>
      <c r="M566" s="1" t="s">
        <v>16</v>
      </c>
      <c r="N566" s="1">
        <v>3</v>
      </c>
      <c r="O566" s="1">
        <v>3</v>
      </c>
      <c r="P566" s="5">
        <v>24</v>
      </c>
    </row>
    <row r="567" spans="1:16">
      <c r="A567" s="1">
        <v>59</v>
      </c>
      <c r="B567" s="1">
        <v>6</v>
      </c>
      <c r="C567" s="1">
        <v>25175</v>
      </c>
      <c r="D567" s="6">
        <v>0.75</v>
      </c>
      <c r="E567" s="6">
        <v>807.3</v>
      </c>
      <c r="F567" s="5">
        <v>1.6</v>
      </c>
      <c r="G567" s="5">
        <v>2293</v>
      </c>
      <c r="H567" s="6">
        <v>3.8519134775374373</v>
      </c>
      <c r="I567" s="6">
        <v>0.44309831181727904</v>
      </c>
      <c r="J567" s="6">
        <v>605.47500000000002</v>
      </c>
      <c r="K567" s="1" t="s">
        <v>16</v>
      </c>
      <c r="L567" s="1" t="s">
        <v>16</v>
      </c>
      <c r="M567" s="1" t="s">
        <v>16</v>
      </c>
      <c r="N567" s="1">
        <v>3</v>
      </c>
      <c r="O567" s="1">
        <v>3</v>
      </c>
      <c r="P567" s="5">
        <v>26</v>
      </c>
    </row>
    <row r="568" spans="1:16">
      <c r="A568" s="1">
        <v>59</v>
      </c>
      <c r="B568" s="1">
        <v>7</v>
      </c>
      <c r="C568" s="1">
        <v>24226</v>
      </c>
      <c r="D568" s="6">
        <v>0.75</v>
      </c>
      <c r="E568" s="6">
        <v>815</v>
      </c>
      <c r="F568" s="5">
        <v>1.9</v>
      </c>
      <c r="G568" s="5">
        <v>1672</v>
      </c>
      <c r="H568" s="6">
        <v>3.382222222222222</v>
      </c>
      <c r="I568" s="6">
        <v>0.45203500371501693</v>
      </c>
      <c r="J568" s="6">
        <v>611.25</v>
      </c>
      <c r="K568" s="1" t="s">
        <v>16</v>
      </c>
      <c r="L568" s="1" t="s">
        <v>16</v>
      </c>
      <c r="M568" s="1" t="s">
        <v>16</v>
      </c>
      <c r="N568" s="1">
        <v>3</v>
      </c>
      <c r="O568" s="1">
        <v>3</v>
      </c>
      <c r="P568" s="5">
        <v>36</v>
      </c>
    </row>
    <row r="569" spans="1:16">
      <c r="A569" s="1">
        <v>59</v>
      </c>
      <c r="B569" s="1">
        <v>8</v>
      </c>
      <c r="C569" s="1">
        <v>27559</v>
      </c>
      <c r="D569" s="6">
        <v>0.75</v>
      </c>
      <c r="E569" s="6">
        <v>854.5</v>
      </c>
      <c r="F569" s="5">
        <v>2.4</v>
      </c>
      <c r="G569" s="5">
        <v>1644</v>
      </c>
      <c r="H569" s="6">
        <v>2.8591954022988508</v>
      </c>
      <c r="I569" s="6">
        <v>0.40977539097935339</v>
      </c>
      <c r="J569" s="6">
        <v>640.875</v>
      </c>
      <c r="K569" s="1" t="s">
        <v>16</v>
      </c>
      <c r="L569" s="1" t="s">
        <v>16</v>
      </c>
      <c r="M569" s="1" t="s">
        <v>16</v>
      </c>
      <c r="N569" s="1">
        <v>3</v>
      </c>
      <c r="O569" s="1">
        <v>3</v>
      </c>
      <c r="P569" s="5">
        <v>37</v>
      </c>
    </row>
    <row r="570" spans="1:16">
      <c r="A570" s="1">
        <v>59</v>
      </c>
      <c r="B570" s="1">
        <v>9</v>
      </c>
      <c r="C570" s="1">
        <v>29344</v>
      </c>
      <c r="D570" s="6">
        <v>0.75</v>
      </c>
      <c r="E570" s="6">
        <v>862.3</v>
      </c>
      <c r="F570" s="5">
        <v>2.8</v>
      </c>
      <c r="G570" s="5">
        <v>1344</v>
      </c>
      <c r="H570" s="6">
        <v>2.1583601286173635</v>
      </c>
      <c r="I570" s="6">
        <v>0.40021810250817885</v>
      </c>
      <c r="J570" s="6">
        <v>646.72500000000002</v>
      </c>
      <c r="K570" s="1" t="s">
        <v>16</v>
      </c>
      <c r="L570" s="1" t="s">
        <v>16</v>
      </c>
      <c r="M570" s="1" t="s">
        <v>16</v>
      </c>
      <c r="N570" s="1">
        <v>3</v>
      </c>
      <c r="O570" s="1">
        <v>3</v>
      </c>
      <c r="P570" s="5">
        <v>48</v>
      </c>
    </row>
    <row r="571" spans="1:16">
      <c r="A571" s="1">
        <v>59</v>
      </c>
      <c r="B571" s="1">
        <v>10</v>
      </c>
      <c r="C571" s="1">
        <v>31062</v>
      </c>
      <c r="D571" s="6">
        <v>0.75</v>
      </c>
      <c r="E571" s="6">
        <v>850</v>
      </c>
      <c r="F571" s="5">
        <v>2.1</v>
      </c>
      <c r="G571" s="5">
        <v>1281</v>
      </c>
      <c r="H571" s="6">
        <v>2.6321752265861029</v>
      </c>
      <c r="I571" s="6">
        <v>0.41233661708840386</v>
      </c>
      <c r="J571" s="6">
        <v>637.5</v>
      </c>
      <c r="K571" s="1" t="s">
        <v>16</v>
      </c>
      <c r="L571" s="1" t="s">
        <v>16</v>
      </c>
      <c r="M571" s="1" t="s">
        <v>16</v>
      </c>
      <c r="N571" s="1">
        <v>3</v>
      </c>
      <c r="O571" s="1">
        <v>3</v>
      </c>
      <c r="P571" s="5">
        <v>50</v>
      </c>
    </row>
    <row r="572" spans="1:16">
      <c r="A572" s="1">
        <v>60</v>
      </c>
      <c r="B572" s="1">
        <v>1</v>
      </c>
      <c r="C572" s="1">
        <v>3613</v>
      </c>
      <c r="D572" s="6">
        <v>0.31</v>
      </c>
      <c r="E572" s="6">
        <v>236.7</v>
      </c>
      <c r="F572" s="5">
        <v>1.2</v>
      </c>
      <c r="G572" s="5">
        <v>387.6</v>
      </c>
      <c r="H572" s="6">
        <v>3.2410824108241076</v>
      </c>
      <c r="I572" s="6">
        <v>0.4060337669526709</v>
      </c>
      <c r="J572" s="6">
        <v>73.376999999999995</v>
      </c>
      <c r="K572" s="1" t="s">
        <v>16</v>
      </c>
      <c r="L572" s="1" t="s">
        <v>17</v>
      </c>
      <c r="M572" s="1" t="s">
        <v>16</v>
      </c>
      <c r="N572" s="1">
        <v>1</v>
      </c>
      <c r="O572" s="1">
        <v>2</v>
      </c>
      <c r="P572" s="5">
        <v>19</v>
      </c>
    </row>
    <row r="573" spans="1:16">
      <c r="A573" s="1">
        <v>60</v>
      </c>
      <c r="B573" s="1">
        <v>2</v>
      </c>
      <c r="C573" s="1">
        <v>4806</v>
      </c>
      <c r="D573" s="6">
        <v>0.36</v>
      </c>
      <c r="E573" s="6">
        <v>247.8</v>
      </c>
      <c r="F573" s="5">
        <v>1</v>
      </c>
      <c r="G573" s="5">
        <v>486.3</v>
      </c>
      <c r="H573" s="6">
        <v>3.5935884177869699</v>
      </c>
      <c r="I573" s="6">
        <v>0.42405326674989596</v>
      </c>
      <c r="J573" s="6">
        <v>89.207999999999998</v>
      </c>
      <c r="K573" s="1" t="s">
        <v>16</v>
      </c>
      <c r="L573" s="1" t="s">
        <v>17</v>
      </c>
      <c r="M573" s="1" t="s">
        <v>16</v>
      </c>
      <c r="N573" s="1">
        <v>1</v>
      </c>
      <c r="O573" s="1">
        <v>2</v>
      </c>
      <c r="P573" s="5">
        <v>18</v>
      </c>
    </row>
    <row r="574" spans="1:16">
      <c r="A574" s="1">
        <v>60</v>
      </c>
      <c r="B574" s="1">
        <v>3</v>
      </c>
      <c r="C574" s="1">
        <v>5395</v>
      </c>
      <c r="D574" s="6">
        <v>0.46</v>
      </c>
      <c r="E574" s="6">
        <v>249.6</v>
      </c>
      <c r="F574" s="5">
        <v>1</v>
      </c>
      <c r="G574" s="5">
        <v>587</v>
      </c>
      <c r="H574" s="6">
        <v>4.3371886120996441</v>
      </c>
      <c r="I574" s="6">
        <v>0.37293790546802597</v>
      </c>
      <c r="J574" s="6">
        <v>114.816</v>
      </c>
      <c r="K574" s="1" t="s">
        <v>16</v>
      </c>
      <c r="L574" s="1" t="s">
        <v>17</v>
      </c>
      <c r="M574" s="1" t="s">
        <v>16</v>
      </c>
      <c r="N574" s="1">
        <v>1</v>
      </c>
      <c r="O574" s="1">
        <v>2</v>
      </c>
      <c r="P574" s="5">
        <v>18</v>
      </c>
    </row>
    <row r="575" spans="1:16">
      <c r="A575" s="1">
        <v>60</v>
      </c>
      <c r="B575" s="1">
        <v>4</v>
      </c>
      <c r="C575" s="1">
        <v>6118</v>
      </c>
      <c r="D575" s="6">
        <v>0.51</v>
      </c>
      <c r="E575" s="6">
        <v>250.4</v>
      </c>
      <c r="F575" s="5">
        <v>0.8</v>
      </c>
      <c r="G575" s="5">
        <v>672.8</v>
      </c>
      <c r="H575" s="6">
        <v>4.4411102775693925</v>
      </c>
      <c r="I575" s="6">
        <v>0.35452762340634192</v>
      </c>
      <c r="J575" s="6">
        <v>127.70400000000001</v>
      </c>
      <c r="K575" s="1" t="s">
        <v>16</v>
      </c>
      <c r="L575" s="1" t="s">
        <v>17</v>
      </c>
      <c r="M575" s="1" t="s">
        <v>16</v>
      </c>
      <c r="N575" s="1">
        <v>1</v>
      </c>
      <c r="O575" s="1">
        <v>2</v>
      </c>
      <c r="P575" s="5">
        <v>19</v>
      </c>
    </row>
    <row r="576" spans="1:16">
      <c r="A576" s="1">
        <v>60</v>
      </c>
      <c r="B576" s="1">
        <v>5</v>
      </c>
      <c r="C576" s="1">
        <v>9060</v>
      </c>
      <c r="D576" s="6">
        <v>0.63</v>
      </c>
      <c r="E576" s="6">
        <v>300.8</v>
      </c>
      <c r="F576" s="5">
        <v>0.9</v>
      </c>
      <c r="G576" s="5">
        <v>911.9</v>
      </c>
      <c r="H576" s="6">
        <v>4.3722673329169268</v>
      </c>
      <c r="I576" s="6">
        <v>0.37593818984547461</v>
      </c>
      <c r="J576" s="6">
        <v>189.50400000000002</v>
      </c>
      <c r="K576" s="1" t="s">
        <v>16</v>
      </c>
      <c r="L576" s="1" t="s">
        <v>17</v>
      </c>
      <c r="M576" s="1" t="s">
        <v>16</v>
      </c>
      <c r="N576" s="1">
        <v>1</v>
      </c>
      <c r="O576" s="1">
        <v>2</v>
      </c>
      <c r="P576" s="5">
        <v>20</v>
      </c>
    </row>
    <row r="577" spans="1:16">
      <c r="A577" s="1">
        <v>60</v>
      </c>
      <c r="B577" s="1">
        <v>6</v>
      </c>
      <c r="C577" s="1">
        <v>9603</v>
      </c>
      <c r="D577" s="6">
        <v>0.76</v>
      </c>
      <c r="E577" s="6">
        <v>302.5</v>
      </c>
      <c r="F577" s="5">
        <v>1.3</v>
      </c>
      <c r="G577" s="5">
        <v>958</v>
      </c>
      <c r="H577" s="6">
        <v>3.3174692049272116</v>
      </c>
      <c r="I577" s="6">
        <v>0.35061959804227844</v>
      </c>
      <c r="J577" s="6">
        <v>229.9</v>
      </c>
      <c r="K577" s="1" t="s">
        <v>16</v>
      </c>
      <c r="L577" s="1" t="s">
        <v>17</v>
      </c>
      <c r="M577" s="1" t="s">
        <v>16</v>
      </c>
      <c r="N577" s="1">
        <v>1</v>
      </c>
      <c r="O577" s="1">
        <v>2</v>
      </c>
      <c r="P577" s="5">
        <v>23</v>
      </c>
    </row>
    <row r="578" spans="1:16">
      <c r="A578" s="1">
        <v>60</v>
      </c>
      <c r="B578" s="1">
        <v>7</v>
      </c>
      <c r="C578" s="1">
        <v>9822</v>
      </c>
      <c r="D578" s="6">
        <v>0.82</v>
      </c>
      <c r="E578" s="6">
        <v>305.2</v>
      </c>
      <c r="F578" s="5">
        <v>1.3</v>
      </c>
      <c r="G578" s="5">
        <v>802.4</v>
      </c>
      <c r="H578" s="6">
        <v>3.0621526023244066</v>
      </c>
      <c r="I578" s="6">
        <v>0.28354713907554469</v>
      </c>
      <c r="J578" s="6">
        <v>250.26399999999998</v>
      </c>
      <c r="K578" s="1" t="s">
        <v>16</v>
      </c>
      <c r="L578" s="1" t="s">
        <v>17</v>
      </c>
      <c r="M578" s="1" t="s">
        <v>16</v>
      </c>
      <c r="N578" s="1">
        <v>1</v>
      </c>
      <c r="O578" s="1">
        <v>2</v>
      </c>
      <c r="P578" s="5">
        <v>31</v>
      </c>
    </row>
    <row r="579" spans="1:16">
      <c r="A579" s="1">
        <v>60</v>
      </c>
      <c r="B579" s="1">
        <v>8</v>
      </c>
      <c r="C579" s="1">
        <v>10623</v>
      </c>
      <c r="D579" s="6">
        <v>0.89</v>
      </c>
      <c r="E579" s="6">
        <v>306.60000000000002</v>
      </c>
      <c r="F579" s="5">
        <v>1.3</v>
      </c>
      <c r="G579" s="5">
        <v>931.8</v>
      </c>
      <c r="H579" s="6">
        <v>3.0613185799907794</v>
      </c>
      <c r="I579" s="6">
        <v>0.2849477548715052</v>
      </c>
      <c r="J579" s="6">
        <v>272.87400000000002</v>
      </c>
      <c r="K579" s="1" t="s">
        <v>16</v>
      </c>
      <c r="L579" s="1" t="s">
        <v>17</v>
      </c>
      <c r="M579" s="1" t="s">
        <v>16</v>
      </c>
      <c r="N579" s="1">
        <v>1</v>
      </c>
      <c r="O579" s="1">
        <v>2</v>
      </c>
      <c r="P579" s="5">
        <v>29</v>
      </c>
    </row>
    <row r="580" spans="1:16">
      <c r="A580" s="1">
        <v>60</v>
      </c>
      <c r="B580" s="1">
        <v>9</v>
      </c>
      <c r="C580" s="1">
        <v>11193</v>
      </c>
      <c r="D580" s="6">
        <v>0.93</v>
      </c>
      <c r="E580" s="6">
        <v>308.60000000000002</v>
      </c>
      <c r="F580" s="5">
        <v>1.4</v>
      </c>
      <c r="G580" s="5">
        <v>1040.2</v>
      </c>
      <c r="H580" s="6">
        <v>2.7303018424147392</v>
      </c>
      <c r="I580" s="6">
        <v>0.21522380058965423</v>
      </c>
      <c r="J580" s="6">
        <v>286.99800000000005</v>
      </c>
      <c r="K580" s="1" t="s">
        <v>16</v>
      </c>
      <c r="L580" s="1" t="s">
        <v>17</v>
      </c>
      <c r="M580" s="1" t="s">
        <v>16</v>
      </c>
      <c r="N580" s="1">
        <v>1</v>
      </c>
      <c r="O580" s="1">
        <v>2</v>
      </c>
      <c r="P580" s="5">
        <v>27</v>
      </c>
    </row>
    <row r="581" spans="1:16">
      <c r="A581" s="1">
        <v>60</v>
      </c>
      <c r="B581" s="1">
        <v>10</v>
      </c>
      <c r="C581" s="1">
        <v>11352</v>
      </c>
      <c r="D581" s="6">
        <v>1</v>
      </c>
      <c r="E581" s="6">
        <v>292.2</v>
      </c>
      <c r="F581" s="5">
        <v>1.1000000000000001</v>
      </c>
      <c r="G581" s="5">
        <v>1339.6</v>
      </c>
      <c r="H581" s="6">
        <v>3.2490421455938701</v>
      </c>
      <c r="I581" s="6">
        <v>0.2441860465116279</v>
      </c>
      <c r="J581" s="6">
        <v>292.2</v>
      </c>
      <c r="K581" s="1" t="s">
        <v>16</v>
      </c>
      <c r="L581" s="1" t="s">
        <v>17</v>
      </c>
      <c r="M581" s="1" t="s">
        <v>16</v>
      </c>
      <c r="N581" s="1">
        <v>1</v>
      </c>
      <c r="O581" s="1">
        <v>2</v>
      </c>
      <c r="P581" s="5">
        <v>23</v>
      </c>
    </row>
    <row r="582" spans="1:16">
      <c r="A582" s="1">
        <v>61</v>
      </c>
      <c r="B582" s="1">
        <v>1</v>
      </c>
      <c r="C582" s="1">
        <v>5563</v>
      </c>
      <c r="D582" s="6">
        <v>0.5</v>
      </c>
      <c r="E582" s="6">
        <v>160.5</v>
      </c>
      <c r="F582" s="5">
        <v>2.1</v>
      </c>
      <c r="G582" s="5">
        <v>270.3</v>
      </c>
      <c r="H582" s="6">
        <v>2.1090259159964257</v>
      </c>
      <c r="I582" s="6">
        <v>0.4733057702678411</v>
      </c>
      <c r="J582" s="6">
        <v>80.25</v>
      </c>
      <c r="K582" s="1" t="s">
        <v>16</v>
      </c>
      <c r="L582" s="1" t="s">
        <v>17</v>
      </c>
      <c r="M582" s="1" t="s">
        <v>16</v>
      </c>
      <c r="N582" s="1">
        <v>2</v>
      </c>
      <c r="O582" s="1">
        <v>3</v>
      </c>
      <c r="P582" s="5">
        <v>29</v>
      </c>
    </row>
    <row r="583" spans="1:16">
      <c r="A583" s="1">
        <v>61</v>
      </c>
      <c r="B583" s="1">
        <v>2</v>
      </c>
      <c r="C583" s="1">
        <v>5622</v>
      </c>
      <c r="D583" s="6">
        <v>0.52</v>
      </c>
      <c r="E583" s="6">
        <v>165.4</v>
      </c>
      <c r="F583" s="5">
        <v>1.8</v>
      </c>
      <c r="G583" s="5">
        <v>346.7</v>
      </c>
      <c r="H583" s="6">
        <v>2.1835443037974684</v>
      </c>
      <c r="I583" s="6">
        <v>0.43649946638207043</v>
      </c>
      <c r="J583" s="6">
        <v>86.00800000000001</v>
      </c>
      <c r="K583" s="1" t="s">
        <v>16</v>
      </c>
      <c r="L583" s="1" t="s">
        <v>17</v>
      </c>
      <c r="M583" s="1" t="s">
        <v>16</v>
      </c>
      <c r="N583" s="1">
        <v>2</v>
      </c>
      <c r="O583" s="1">
        <v>3</v>
      </c>
      <c r="P583" s="5">
        <v>24</v>
      </c>
    </row>
    <row r="584" spans="1:16">
      <c r="A584" s="1">
        <v>61</v>
      </c>
      <c r="B584" s="1">
        <v>3</v>
      </c>
      <c r="C584" s="1">
        <v>8416</v>
      </c>
      <c r="D584" s="6">
        <v>0.56999999999999995</v>
      </c>
      <c r="E584" s="6">
        <v>167.4</v>
      </c>
      <c r="F584" s="5">
        <v>1.5</v>
      </c>
      <c r="G584" s="5">
        <v>380.5</v>
      </c>
      <c r="H584" s="6">
        <v>2.6483202287348102</v>
      </c>
      <c r="I584" s="6">
        <v>0.5769961977186312</v>
      </c>
      <c r="J584" s="6">
        <v>95.417999999999992</v>
      </c>
      <c r="K584" s="1" t="s">
        <v>16</v>
      </c>
      <c r="L584" s="1" t="s">
        <v>17</v>
      </c>
      <c r="M584" s="1" t="s">
        <v>16</v>
      </c>
      <c r="N584" s="1">
        <v>2</v>
      </c>
      <c r="O584" s="1">
        <v>3</v>
      </c>
      <c r="P584" s="5">
        <v>25</v>
      </c>
    </row>
    <row r="585" spans="1:16">
      <c r="A585" s="1">
        <v>61</v>
      </c>
      <c r="B585" s="1">
        <v>4</v>
      </c>
      <c r="C585" s="1">
        <v>8310</v>
      </c>
      <c r="D585" s="6">
        <v>0.6</v>
      </c>
      <c r="E585" s="6">
        <v>168.9</v>
      </c>
      <c r="F585" s="5">
        <v>1.3</v>
      </c>
      <c r="G585" s="5">
        <v>509.1</v>
      </c>
      <c r="H585" s="6">
        <v>2.7448533998752338</v>
      </c>
      <c r="I585" s="6">
        <v>0.53164861612515046</v>
      </c>
      <c r="J585" s="6">
        <v>101.34</v>
      </c>
      <c r="K585" s="1" t="s">
        <v>16</v>
      </c>
      <c r="L585" s="1" t="s">
        <v>17</v>
      </c>
      <c r="M585" s="1" t="s">
        <v>16</v>
      </c>
      <c r="N585" s="1">
        <v>2</v>
      </c>
      <c r="O585" s="1">
        <v>3</v>
      </c>
      <c r="P585" s="5">
        <v>24</v>
      </c>
    </row>
    <row r="586" spans="1:16">
      <c r="A586" s="1">
        <v>61</v>
      </c>
      <c r="B586" s="1">
        <v>5</v>
      </c>
      <c r="C586" s="1">
        <v>8400</v>
      </c>
      <c r="D586" s="6">
        <v>0.64</v>
      </c>
      <c r="E586" s="6">
        <v>163.6</v>
      </c>
      <c r="F586" s="5">
        <v>1.1000000000000001</v>
      </c>
      <c r="G586" s="5">
        <v>564.6</v>
      </c>
      <c r="H586" s="6">
        <v>3.1422505307855628</v>
      </c>
      <c r="I586" s="6">
        <v>0.50654761904761902</v>
      </c>
      <c r="J586" s="6">
        <v>104.70399999999999</v>
      </c>
      <c r="K586" s="1" t="s">
        <v>16</v>
      </c>
      <c r="L586" s="1" t="s">
        <v>17</v>
      </c>
      <c r="M586" s="1" t="s">
        <v>16</v>
      </c>
      <c r="N586" s="1">
        <v>2</v>
      </c>
      <c r="O586" s="1">
        <v>3</v>
      </c>
      <c r="P586" s="5">
        <v>22</v>
      </c>
    </row>
    <row r="587" spans="1:16">
      <c r="A587" s="1">
        <v>61</v>
      </c>
      <c r="B587" s="1">
        <v>6</v>
      </c>
      <c r="C587" s="1">
        <v>10529</v>
      </c>
      <c r="D587" s="6">
        <v>0.68</v>
      </c>
      <c r="E587" s="6">
        <v>161.19999999999999</v>
      </c>
      <c r="F587" s="5">
        <v>1.6</v>
      </c>
      <c r="G587" s="5">
        <v>546.20000000000005</v>
      </c>
      <c r="H587" s="6">
        <v>2.0133763837638377</v>
      </c>
      <c r="I587" s="6">
        <v>0.56130686674897901</v>
      </c>
      <c r="J587" s="6">
        <v>109.616</v>
      </c>
      <c r="K587" s="1" t="s">
        <v>16</v>
      </c>
      <c r="L587" s="1" t="s">
        <v>17</v>
      </c>
      <c r="M587" s="1" t="s">
        <v>16</v>
      </c>
      <c r="N587" s="1">
        <v>2</v>
      </c>
      <c r="O587" s="1">
        <v>3</v>
      </c>
      <c r="P587" s="5">
        <v>25</v>
      </c>
    </row>
    <row r="588" spans="1:16">
      <c r="A588" s="1">
        <v>61</v>
      </c>
      <c r="B588" s="1">
        <v>7</v>
      </c>
      <c r="C588" s="1">
        <v>11064</v>
      </c>
      <c r="D588" s="6">
        <v>0.68</v>
      </c>
      <c r="E588" s="6">
        <v>168</v>
      </c>
      <c r="F588" s="5">
        <v>1.6</v>
      </c>
      <c r="G588" s="5">
        <v>246.2</v>
      </c>
      <c r="H588" s="6">
        <v>1.7310167310167308</v>
      </c>
      <c r="I588" s="6">
        <v>0.51988430947216202</v>
      </c>
      <c r="J588" s="6">
        <v>114.24</v>
      </c>
      <c r="K588" s="1" t="s">
        <v>16</v>
      </c>
      <c r="L588" s="1" t="s">
        <v>17</v>
      </c>
      <c r="M588" s="1" t="s">
        <v>16</v>
      </c>
      <c r="N588" s="1">
        <v>2</v>
      </c>
      <c r="O588" s="1">
        <v>3</v>
      </c>
      <c r="P588" s="5">
        <v>46</v>
      </c>
    </row>
    <row r="589" spans="1:16">
      <c r="A589" s="1">
        <v>61</v>
      </c>
      <c r="B589" s="1">
        <v>8</v>
      </c>
      <c r="C589" s="1">
        <v>10810</v>
      </c>
      <c r="D589" s="6">
        <v>0.68</v>
      </c>
      <c r="E589" s="6">
        <v>169.2</v>
      </c>
      <c r="F589" s="5">
        <v>1.6</v>
      </c>
      <c r="G589" s="5">
        <v>367.4</v>
      </c>
      <c r="H589" s="6">
        <v>2.0462287104622869</v>
      </c>
      <c r="I589" s="6">
        <v>0.54486586493987044</v>
      </c>
      <c r="J589" s="6">
        <v>115.056</v>
      </c>
      <c r="K589" s="1" t="s">
        <v>16</v>
      </c>
      <c r="L589" s="1" t="s">
        <v>17</v>
      </c>
      <c r="M589" s="1" t="s">
        <v>16</v>
      </c>
      <c r="N589" s="1">
        <v>2</v>
      </c>
      <c r="O589" s="1">
        <v>3</v>
      </c>
      <c r="P589" s="5">
        <v>31</v>
      </c>
    </row>
    <row r="590" spans="1:16">
      <c r="A590" s="1">
        <v>61</v>
      </c>
      <c r="B590" s="1">
        <v>9</v>
      </c>
      <c r="C590" s="1">
        <v>10665</v>
      </c>
      <c r="D590" s="6">
        <v>0.72</v>
      </c>
      <c r="E590" s="6">
        <v>174.5</v>
      </c>
      <c r="F590" s="5">
        <v>1.4</v>
      </c>
      <c r="G590" s="5">
        <v>593.5</v>
      </c>
      <c r="H590" s="6">
        <v>1.9934006211180124</v>
      </c>
      <c r="I590" s="6">
        <v>0.4286919831223629</v>
      </c>
      <c r="J590" s="6">
        <v>125.64</v>
      </c>
      <c r="K590" s="1" t="s">
        <v>16</v>
      </c>
      <c r="L590" s="1" t="s">
        <v>17</v>
      </c>
      <c r="M590" s="1" t="s">
        <v>16</v>
      </c>
      <c r="N590" s="1">
        <v>2</v>
      </c>
      <c r="O590" s="1">
        <v>3</v>
      </c>
      <c r="P590" s="5">
        <v>21</v>
      </c>
    </row>
    <row r="591" spans="1:16">
      <c r="A591" s="1">
        <v>61</v>
      </c>
      <c r="B591" s="1">
        <v>10</v>
      </c>
      <c r="C591" s="1">
        <v>11415</v>
      </c>
      <c r="D591" s="6">
        <v>0.88</v>
      </c>
      <c r="E591" s="6">
        <v>178.4</v>
      </c>
      <c r="F591" s="5">
        <v>1.3</v>
      </c>
      <c r="G591" s="5">
        <v>829.8</v>
      </c>
      <c r="H591" s="6">
        <v>2.2075295581829497</v>
      </c>
      <c r="I591" s="6">
        <v>0.36311870346035918</v>
      </c>
      <c r="J591" s="6">
        <v>156.99200000000002</v>
      </c>
      <c r="K591" s="1" t="s">
        <v>16</v>
      </c>
      <c r="L591" s="1" t="s">
        <v>17</v>
      </c>
      <c r="M591" s="1" t="s">
        <v>16</v>
      </c>
      <c r="N591" s="1">
        <v>2</v>
      </c>
      <c r="O591" s="1">
        <v>3</v>
      </c>
      <c r="P591" s="5">
        <v>18</v>
      </c>
    </row>
    <row r="592" spans="1:16">
      <c r="A592" s="1">
        <v>62</v>
      </c>
      <c r="B592" s="1">
        <v>1</v>
      </c>
      <c r="C592" s="1">
        <v>80292</v>
      </c>
      <c r="D592" s="6">
        <v>0.25</v>
      </c>
      <c r="E592" s="6">
        <v>2188.9</v>
      </c>
      <c r="F592" s="5">
        <v>1.1000000000000001</v>
      </c>
      <c r="G592" s="5">
        <v>6334</v>
      </c>
      <c r="H592" s="6">
        <v>2.285291214215202</v>
      </c>
      <c r="I592" s="6">
        <v>0.51945399292582073</v>
      </c>
      <c r="J592" s="6">
        <v>547.22500000000002</v>
      </c>
      <c r="K592" s="1" t="s">
        <v>16</v>
      </c>
      <c r="L592" s="1" t="s">
        <v>17</v>
      </c>
      <c r="M592" s="1" t="s">
        <v>16</v>
      </c>
      <c r="N592" s="1">
        <v>1</v>
      </c>
      <c r="O592" s="1">
        <v>3</v>
      </c>
      <c r="P592" s="5">
        <v>9</v>
      </c>
    </row>
    <row r="593" spans="1:16">
      <c r="A593" s="1">
        <v>62</v>
      </c>
      <c r="B593" s="1">
        <v>2</v>
      </c>
      <c r="C593" s="1">
        <v>81132</v>
      </c>
      <c r="D593" s="6">
        <v>0.33</v>
      </c>
      <c r="E593" s="6">
        <v>2031.9</v>
      </c>
      <c r="F593" s="5">
        <v>1.1000000000000001</v>
      </c>
      <c r="G593" s="5">
        <v>5852</v>
      </c>
      <c r="H593" s="6">
        <v>2.9610266159695819</v>
      </c>
      <c r="I593" s="6">
        <v>0.54074840999852092</v>
      </c>
      <c r="J593" s="6">
        <v>670.52700000000004</v>
      </c>
      <c r="K593" s="1" t="s">
        <v>16</v>
      </c>
      <c r="L593" s="1" t="s">
        <v>17</v>
      </c>
      <c r="M593" s="1" t="s">
        <v>16</v>
      </c>
      <c r="N593" s="1">
        <v>1</v>
      </c>
      <c r="O593" s="1">
        <v>3</v>
      </c>
      <c r="P593" s="5">
        <v>12</v>
      </c>
    </row>
    <row r="594" spans="1:16">
      <c r="A594" s="1">
        <v>62</v>
      </c>
      <c r="B594" s="1">
        <v>3</v>
      </c>
      <c r="C594" s="1">
        <v>81499</v>
      </c>
      <c r="D594" s="6">
        <v>0.39</v>
      </c>
      <c r="E594" s="6">
        <v>1936.5</v>
      </c>
      <c r="F594" s="5">
        <v>0.9</v>
      </c>
      <c r="G594" s="5">
        <v>6093</v>
      </c>
      <c r="H594" s="6">
        <v>4.3861386138613856</v>
      </c>
      <c r="I594" s="6">
        <v>0.57918502067510036</v>
      </c>
      <c r="J594" s="6">
        <v>755.23500000000001</v>
      </c>
      <c r="K594" s="1" t="s">
        <v>16</v>
      </c>
      <c r="L594" s="1" t="s">
        <v>17</v>
      </c>
      <c r="M594" s="1" t="s">
        <v>16</v>
      </c>
      <c r="N594" s="1">
        <v>1</v>
      </c>
      <c r="O594" s="1">
        <v>3</v>
      </c>
      <c r="P594" s="5">
        <v>13</v>
      </c>
    </row>
    <row r="595" spans="1:16">
      <c r="A595" s="1">
        <v>62</v>
      </c>
      <c r="B595" s="1">
        <v>4</v>
      </c>
      <c r="C595" s="1">
        <v>86100</v>
      </c>
      <c r="D595" s="6">
        <v>0.44</v>
      </c>
      <c r="E595" s="6">
        <v>1851.8</v>
      </c>
      <c r="F595" s="5">
        <v>0.7</v>
      </c>
      <c r="G595" s="5">
        <v>6328</v>
      </c>
      <c r="H595" s="6">
        <v>6.891891891891893</v>
      </c>
      <c r="I595" s="6">
        <v>0.60783972125435537</v>
      </c>
      <c r="J595" s="6">
        <v>814.79200000000003</v>
      </c>
      <c r="K595" s="1" t="s">
        <v>16</v>
      </c>
      <c r="L595" s="1" t="s">
        <v>17</v>
      </c>
      <c r="M595" s="1" t="s">
        <v>16</v>
      </c>
      <c r="N595" s="1">
        <v>1</v>
      </c>
      <c r="O595" s="1">
        <v>3</v>
      </c>
      <c r="P595" s="5">
        <v>13</v>
      </c>
    </row>
    <row r="596" spans="1:16">
      <c r="A596" s="1">
        <v>62</v>
      </c>
      <c r="B596" s="1">
        <v>5</v>
      </c>
      <c r="C596" s="1">
        <v>87495</v>
      </c>
      <c r="D596" s="6">
        <v>0.47</v>
      </c>
      <c r="E596" s="6">
        <v>1804.2</v>
      </c>
      <c r="F596" s="5">
        <v>0.4</v>
      </c>
      <c r="G596" s="5">
        <v>6962</v>
      </c>
      <c r="H596" s="6">
        <v>9.799643811219946</v>
      </c>
      <c r="I596" s="6">
        <v>0.61377221555517458</v>
      </c>
      <c r="J596" s="6">
        <v>847.97399999999993</v>
      </c>
      <c r="K596" s="1" t="s">
        <v>16</v>
      </c>
      <c r="L596" s="1" t="s">
        <v>17</v>
      </c>
      <c r="M596" s="1" t="s">
        <v>16</v>
      </c>
      <c r="N596" s="1">
        <v>1</v>
      </c>
      <c r="O596" s="1">
        <v>3</v>
      </c>
      <c r="P596" s="5">
        <v>13</v>
      </c>
    </row>
    <row r="597" spans="1:16">
      <c r="A597" s="1">
        <v>62</v>
      </c>
      <c r="B597" s="1">
        <v>6</v>
      </c>
      <c r="C597" s="1">
        <v>88349</v>
      </c>
      <c r="D597" s="6">
        <v>0.51</v>
      </c>
      <c r="E597" s="6">
        <v>1762.9</v>
      </c>
      <c r="F597" s="5">
        <v>0.5</v>
      </c>
      <c r="G597" s="5">
        <v>8093</v>
      </c>
      <c r="H597" s="6">
        <v>9.2993079584775078</v>
      </c>
      <c r="I597" s="6">
        <v>0.62000701762328947</v>
      </c>
      <c r="J597" s="6">
        <v>899.07900000000006</v>
      </c>
      <c r="K597" s="1" t="s">
        <v>16</v>
      </c>
      <c r="L597" s="1" t="s">
        <v>17</v>
      </c>
      <c r="M597" s="1" t="s">
        <v>16</v>
      </c>
      <c r="N597" s="1">
        <v>1</v>
      </c>
      <c r="O597" s="1">
        <v>3</v>
      </c>
      <c r="P597" s="5">
        <v>11</v>
      </c>
    </row>
    <row r="598" spans="1:16">
      <c r="A598" s="1">
        <v>62</v>
      </c>
      <c r="B598" s="1">
        <v>7</v>
      </c>
      <c r="C598" s="1">
        <v>88313</v>
      </c>
      <c r="D598" s="6">
        <v>0.55000000000000004</v>
      </c>
      <c r="E598" s="6">
        <v>1723.2</v>
      </c>
      <c r="F598" s="5">
        <v>0.5</v>
      </c>
      <c r="G598" s="5">
        <v>7723</v>
      </c>
      <c r="H598" s="6">
        <v>7.6094890510948909</v>
      </c>
      <c r="I598" s="6">
        <v>0.5784199381744477</v>
      </c>
      <c r="J598" s="6">
        <v>947.76</v>
      </c>
      <c r="K598" s="1" t="s">
        <v>16</v>
      </c>
      <c r="L598" s="1" t="s">
        <v>17</v>
      </c>
      <c r="M598" s="1" t="s">
        <v>16</v>
      </c>
      <c r="N598" s="1">
        <v>1</v>
      </c>
      <c r="O598" s="1">
        <v>3</v>
      </c>
      <c r="P598" s="5">
        <v>13</v>
      </c>
    </row>
    <row r="599" spans="1:16">
      <c r="A599" s="1">
        <v>62</v>
      </c>
      <c r="B599" s="1">
        <v>8</v>
      </c>
      <c r="C599" s="1">
        <v>96484</v>
      </c>
      <c r="D599" s="6">
        <v>0.59</v>
      </c>
      <c r="E599" s="6">
        <v>1722.4</v>
      </c>
      <c r="F599" s="5">
        <v>0.7</v>
      </c>
      <c r="G599" s="5">
        <v>6868</v>
      </c>
      <c r="H599" s="6">
        <v>6.817838246409675</v>
      </c>
      <c r="I599" s="6">
        <v>0.46158948633970398</v>
      </c>
      <c r="J599" s="6">
        <v>1016.216</v>
      </c>
      <c r="K599" s="1" t="s">
        <v>16</v>
      </c>
      <c r="L599" s="1" t="s">
        <v>17</v>
      </c>
      <c r="M599" s="1" t="s">
        <v>16</v>
      </c>
      <c r="N599" s="1">
        <v>1</v>
      </c>
      <c r="O599" s="1">
        <v>3</v>
      </c>
      <c r="P599" s="5">
        <v>15</v>
      </c>
    </row>
    <row r="600" spans="1:16">
      <c r="A600" s="1">
        <v>62</v>
      </c>
      <c r="B600" s="1">
        <v>9</v>
      </c>
      <c r="C600" s="1">
        <v>104457</v>
      </c>
      <c r="D600" s="6">
        <v>0.63</v>
      </c>
      <c r="E600" s="6">
        <v>1694.5</v>
      </c>
      <c r="F600" s="5">
        <v>0.7</v>
      </c>
      <c r="G600" s="5">
        <v>7613</v>
      </c>
      <c r="H600" s="6">
        <v>5.1003649635036492</v>
      </c>
      <c r="I600" s="6">
        <v>0.52544109059230115</v>
      </c>
      <c r="J600" s="6">
        <v>1067.5350000000001</v>
      </c>
      <c r="K600" s="1" t="s">
        <v>16</v>
      </c>
      <c r="L600" s="1" t="s">
        <v>17</v>
      </c>
      <c r="M600" s="1" t="s">
        <v>16</v>
      </c>
      <c r="N600" s="1">
        <v>1</v>
      </c>
      <c r="O600" s="1">
        <v>3</v>
      </c>
      <c r="P600" s="5">
        <v>14</v>
      </c>
    </row>
    <row r="601" spans="1:16">
      <c r="A601" s="1">
        <v>62</v>
      </c>
      <c r="B601" s="1">
        <v>10</v>
      </c>
      <c r="C601" s="1">
        <v>109183</v>
      </c>
      <c r="D601" s="6">
        <v>0.7</v>
      </c>
      <c r="E601" s="6">
        <v>1645.6</v>
      </c>
      <c r="F601" s="5">
        <v>0.8</v>
      </c>
      <c r="G601" s="5">
        <v>8643</v>
      </c>
      <c r="H601" s="6">
        <v>5.0414823008849563</v>
      </c>
      <c r="I601" s="6">
        <v>0.50031598325746685</v>
      </c>
      <c r="J601" s="6">
        <v>1151.92</v>
      </c>
      <c r="K601" s="1" t="s">
        <v>16</v>
      </c>
      <c r="L601" s="1" t="s">
        <v>17</v>
      </c>
      <c r="M601" s="1" t="s">
        <v>16</v>
      </c>
      <c r="N601" s="1">
        <v>1</v>
      </c>
      <c r="O601" s="1">
        <v>3</v>
      </c>
      <c r="P601" s="5">
        <v>14</v>
      </c>
    </row>
    <row r="602" spans="1:16">
      <c r="A602" s="1">
        <v>63</v>
      </c>
      <c r="B602" s="1">
        <v>1</v>
      </c>
      <c r="C602" s="1">
        <v>23977</v>
      </c>
      <c r="D602" s="6">
        <v>0.92</v>
      </c>
      <c r="E602" s="6">
        <v>261</v>
      </c>
      <c r="F602" s="5">
        <v>2.4</v>
      </c>
      <c r="G602" s="5">
        <v>1153</v>
      </c>
      <c r="H602" s="6">
        <v>1.335788416471376</v>
      </c>
      <c r="I602" s="6">
        <v>0.45080702339742251</v>
      </c>
      <c r="J602" s="6">
        <v>240.12</v>
      </c>
      <c r="K602" s="1" t="s">
        <v>16</v>
      </c>
      <c r="L602" s="1" t="s">
        <v>17</v>
      </c>
      <c r="M602" s="1" t="s">
        <v>16</v>
      </c>
      <c r="N602" s="1">
        <v>3</v>
      </c>
      <c r="O602" s="1">
        <v>3</v>
      </c>
      <c r="P602" s="5">
        <v>21</v>
      </c>
    </row>
    <row r="603" spans="1:16">
      <c r="A603" s="1">
        <v>63</v>
      </c>
      <c r="B603" s="1">
        <v>2</v>
      </c>
      <c r="C603" s="1">
        <v>28252</v>
      </c>
      <c r="D603" s="6">
        <v>1</v>
      </c>
      <c r="E603" s="6">
        <v>300.2</v>
      </c>
      <c r="F603" s="5">
        <v>2.5</v>
      </c>
      <c r="G603" s="5">
        <v>434</v>
      </c>
      <c r="H603" s="6">
        <v>1.2881464824927724</v>
      </c>
      <c r="I603" s="6">
        <v>0.44545518901316722</v>
      </c>
      <c r="J603" s="6">
        <v>300.2</v>
      </c>
      <c r="K603" s="1" t="s">
        <v>16</v>
      </c>
      <c r="L603" s="1" t="s">
        <v>17</v>
      </c>
      <c r="M603" s="1" t="s">
        <v>16</v>
      </c>
      <c r="N603" s="1">
        <v>3</v>
      </c>
      <c r="O603" s="1">
        <v>3</v>
      </c>
      <c r="P603" s="5">
        <v>67</v>
      </c>
    </row>
    <row r="604" spans="1:16">
      <c r="A604" s="1">
        <v>63</v>
      </c>
      <c r="B604" s="1">
        <v>3</v>
      </c>
      <c r="C604" s="1">
        <v>26754</v>
      </c>
      <c r="D604" s="6">
        <v>1</v>
      </c>
      <c r="E604" s="6">
        <v>302.2</v>
      </c>
      <c r="F604" s="5">
        <v>2.1</v>
      </c>
      <c r="G604" s="5">
        <v>310</v>
      </c>
      <c r="H604" s="6">
        <v>1.7279666897987507</v>
      </c>
      <c r="I604" s="6">
        <v>0.44980189878149063</v>
      </c>
      <c r="J604" s="6">
        <v>302.2</v>
      </c>
      <c r="K604" s="1" t="s">
        <v>16</v>
      </c>
      <c r="L604" s="1" t="s">
        <v>17</v>
      </c>
      <c r="M604" s="1" t="s">
        <v>16</v>
      </c>
      <c r="N604" s="1">
        <v>3</v>
      </c>
      <c r="O604" s="1">
        <v>3</v>
      </c>
      <c r="P604" s="5">
        <v>97</v>
      </c>
    </row>
    <row r="605" spans="1:16">
      <c r="A605" s="1">
        <v>63</v>
      </c>
      <c r="B605" s="1">
        <v>4</v>
      </c>
      <c r="C605" s="1">
        <v>26356</v>
      </c>
      <c r="D605" s="6">
        <v>1</v>
      </c>
      <c r="E605" s="6">
        <v>307.2</v>
      </c>
      <c r="F605" s="5">
        <v>2.2000000000000002</v>
      </c>
      <c r="G605" s="5">
        <v>308</v>
      </c>
      <c r="H605" s="6">
        <v>1.6787439613526569</v>
      </c>
      <c r="I605" s="6">
        <v>0.44953710730004554</v>
      </c>
      <c r="J605" s="6">
        <v>307.2</v>
      </c>
      <c r="K605" s="1" t="s">
        <v>16</v>
      </c>
      <c r="L605" s="1" t="s">
        <v>17</v>
      </c>
      <c r="M605" s="1" t="s">
        <v>16</v>
      </c>
      <c r="N605" s="1">
        <v>3</v>
      </c>
      <c r="O605" s="1">
        <v>3</v>
      </c>
      <c r="P605" s="5">
        <v>99</v>
      </c>
    </row>
    <row r="606" spans="1:16">
      <c r="A606" s="1">
        <v>63</v>
      </c>
      <c r="B606" s="1">
        <v>5</v>
      </c>
      <c r="C606" s="1">
        <v>30268</v>
      </c>
      <c r="D606" s="6">
        <v>1</v>
      </c>
      <c r="E606" s="6">
        <v>414.6</v>
      </c>
      <c r="F606" s="5">
        <v>2</v>
      </c>
      <c r="G606" s="5">
        <v>551</v>
      </c>
      <c r="H606" s="6">
        <v>1.9919517102615694</v>
      </c>
      <c r="I606" s="6">
        <v>0.45285449980177084</v>
      </c>
      <c r="J606" s="6">
        <v>414.6</v>
      </c>
      <c r="K606" s="1" t="s">
        <v>16</v>
      </c>
      <c r="L606" s="1" t="s">
        <v>17</v>
      </c>
      <c r="M606" s="1" t="s">
        <v>16</v>
      </c>
      <c r="N606" s="1">
        <v>3</v>
      </c>
      <c r="O606" s="1">
        <v>3</v>
      </c>
      <c r="P606" s="5">
        <v>76</v>
      </c>
    </row>
    <row r="607" spans="1:16">
      <c r="A607" s="1">
        <v>63</v>
      </c>
      <c r="B607" s="1">
        <v>6</v>
      </c>
      <c r="C607" s="1">
        <v>42109</v>
      </c>
      <c r="D607" s="6">
        <v>1</v>
      </c>
      <c r="E607" s="6">
        <v>484.2</v>
      </c>
      <c r="F607" s="5">
        <v>2.7</v>
      </c>
      <c r="G607" s="5">
        <v>969</v>
      </c>
      <c r="H607" s="6">
        <v>1.7357200321802091</v>
      </c>
      <c r="I607" s="6">
        <v>0.5192714146619487</v>
      </c>
      <c r="J607" s="6">
        <v>484.2</v>
      </c>
      <c r="K607" s="1" t="s">
        <v>16</v>
      </c>
      <c r="L607" s="1" t="s">
        <v>17</v>
      </c>
      <c r="M607" s="1" t="s">
        <v>16</v>
      </c>
      <c r="N607" s="1">
        <v>3</v>
      </c>
      <c r="O607" s="1">
        <v>3</v>
      </c>
      <c r="P607" s="5">
        <v>46</v>
      </c>
    </row>
    <row r="608" spans="1:16">
      <c r="A608" s="1">
        <v>63</v>
      </c>
      <c r="B608" s="1">
        <v>7</v>
      </c>
      <c r="C608" s="1">
        <v>37158</v>
      </c>
      <c r="D608" s="6">
        <v>1</v>
      </c>
      <c r="E608" s="6">
        <v>481.6</v>
      </c>
      <c r="F608" s="5">
        <v>2.6</v>
      </c>
      <c r="G608" s="5">
        <v>214</v>
      </c>
      <c r="H608" s="6">
        <v>1.731399157697707</v>
      </c>
      <c r="I608" s="6">
        <v>0.52844609505355511</v>
      </c>
      <c r="J608" s="6">
        <v>481.6</v>
      </c>
      <c r="K608" s="1" t="s">
        <v>16</v>
      </c>
      <c r="L608" s="1" t="s">
        <v>17</v>
      </c>
      <c r="M608" s="1" t="s">
        <v>16</v>
      </c>
      <c r="N608" s="1">
        <v>3</v>
      </c>
      <c r="O608" s="1">
        <v>3</v>
      </c>
      <c r="P608" s="5">
        <v>100</v>
      </c>
    </row>
    <row r="609" spans="1:16">
      <c r="A609" s="1">
        <v>63</v>
      </c>
      <c r="B609" s="1">
        <v>8</v>
      </c>
      <c r="C609" s="1">
        <v>33792</v>
      </c>
      <c r="D609" s="6">
        <v>1</v>
      </c>
      <c r="E609" s="6">
        <v>479.1</v>
      </c>
      <c r="F609" s="5">
        <v>2.5</v>
      </c>
      <c r="G609" s="5">
        <v>540</v>
      </c>
      <c r="H609" s="6">
        <v>2.5178687459389213</v>
      </c>
      <c r="I609" s="6">
        <v>0.52145478219696972</v>
      </c>
      <c r="J609" s="6">
        <v>479.1</v>
      </c>
      <c r="K609" s="1" t="s">
        <v>16</v>
      </c>
      <c r="L609" s="1" t="s">
        <v>17</v>
      </c>
      <c r="M609" s="1" t="s">
        <v>16</v>
      </c>
      <c r="N609" s="1">
        <v>3</v>
      </c>
      <c r="O609" s="1">
        <v>3</v>
      </c>
      <c r="P609" s="5">
        <v>89</v>
      </c>
    </row>
    <row r="610" spans="1:16">
      <c r="A610" s="1">
        <v>63</v>
      </c>
      <c r="B610" s="1">
        <v>9</v>
      </c>
      <c r="C610" s="1">
        <v>35525</v>
      </c>
      <c r="D610" s="6">
        <v>1</v>
      </c>
      <c r="E610" s="6">
        <v>481.5</v>
      </c>
      <c r="F610" s="5">
        <v>2.7</v>
      </c>
      <c r="G610" s="5">
        <v>382</v>
      </c>
      <c r="H610" s="6">
        <v>2.2326125073056695</v>
      </c>
      <c r="I610" s="6">
        <v>0.57010555946516539</v>
      </c>
      <c r="J610" s="6">
        <v>481.5</v>
      </c>
      <c r="K610" s="1" t="s">
        <v>16</v>
      </c>
      <c r="L610" s="1" t="s">
        <v>17</v>
      </c>
      <c r="M610" s="1" t="s">
        <v>16</v>
      </c>
      <c r="N610" s="1">
        <v>3</v>
      </c>
      <c r="O610" s="1">
        <v>3</v>
      </c>
      <c r="P610" s="5">
        <v>100</v>
      </c>
    </row>
    <row r="611" spans="1:16">
      <c r="A611" s="1">
        <v>63</v>
      </c>
      <c r="B611" s="1">
        <v>10</v>
      </c>
      <c r="C611" s="1">
        <v>34217</v>
      </c>
      <c r="D611" s="6">
        <v>1</v>
      </c>
      <c r="E611" s="6">
        <v>487.5</v>
      </c>
      <c r="F611" s="5">
        <v>2.4</v>
      </c>
      <c r="G611" s="5">
        <v>634</v>
      </c>
      <c r="H611" s="6">
        <v>2.4246898995865327</v>
      </c>
      <c r="I611" s="6">
        <v>0.55539644036589997</v>
      </c>
      <c r="J611" s="6">
        <v>487.5</v>
      </c>
      <c r="K611" s="1" t="s">
        <v>16</v>
      </c>
      <c r="L611" s="1" t="s">
        <v>17</v>
      </c>
      <c r="M611" s="1" t="s">
        <v>16</v>
      </c>
      <c r="N611" s="1">
        <v>3</v>
      </c>
      <c r="O611" s="1">
        <v>3</v>
      </c>
      <c r="P611" s="5">
        <v>76</v>
      </c>
    </row>
    <row r="612" spans="1:16">
      <c r="A612" s="1">
        <v>64</v>
      </c>
      <c r="B612" s="1">
        <v>1</v>
      </c>
      <c r="C612" s="1">
        <v>17504</v>
      </c>
      <c r="D612" s="6">
        <v>0.02</v>
      </c>
      <c r="E612" s="6">
        <v>6568</v>
      </c>
      <c r="F612" s="5">
        <v>0.3</v>
      </c>
      <c r="G612" s="5">
        <v>3491</v>
      </c>
      <c r="H612" s="6">
        <v>3.7027027027027026</v>
      </c>
      <c r="I612" s="6">
        <v>0.11534506398537477</v>
      </c>
      <c r="J612" s="6">
        <v>131.36000000000001</v>
      </c>
      <c r="K612" s="1" t="s">
        <v>16</v>
      </c>
      <c r="L612" s="1" t="s">
        <v>16</v>
      </c>
      <c r="M612" s="1" t="s">
        <v>16</v>
      </c>
      <c r="N612" s="1">
        <v>3</v>
      </c>
      <c r="O612" s="1">
        <v>3</v>
      </c>
      <c r="P612" s="5">
        <v>3</v>
      </c>
    </row>
    <row r="613" spans="1:16">
      <c r="A613" s="1">
        <v>64</v>
      </c>
      <c r="B613" s="1">
        <v>2</v>
      </c>
      <c r="C613" s="1">
        <v>23765</v>
      </c>
      <c r="D613" s="6">
        <v>0.02</v>
      </c>
      <c r="E613" s="6">
        <v>6568</v>
      </c>
      <c r="F613" s="5">
        <v>0.2</v>
      </c>
      <c r="G613" s="5">
        <v>5157</v>
      </c>
      <c r="H613" s="6">
        <v>4.6498054474708175</v>
      </c>
      <c r="I613" s="6">
        <v>0.2352619398274774</v>
      </c>
      <c r="J613" s="6">
        <v>131.36000000000001</v>
      </c>
      <c r="K613" s="1" t="s">
        <v>16</v>
      </c>
      <c r="L613" s="1" t="s">
        <v>16</v>
      </c>
      <c r="M613" s="1" t="s">
        <v>16</v>
      </c>
      <c r="N613" s="1">
        <v>3</v>
      </c>
      <c r="O613" s="1">
        <v>3</v>
      </c>
      <c r="P613" s="5">
        <v>3</v>
      </c>
    </row>
    <row r="614" spans="1:16">
      <c r="A614" s="1">
        <v>64</v>
      </c>
      <c r="B614" s="1">
        <v>3</v>
      </c>
      <c r="C614" s="1">
        <v>28880</v>
      </c>
      <c r="D614" s="6">
        <v>0.03</v>
      </c>
      <c r="E614" s="6">
        <v>6512</v>
      </c>
      <c r="F614" s="5">
        <v>0.1</v>
      </c>
      <c r="G614" s="5">
        <v>6945</v>
      </c>
      <c r="H614" s="6">
        <v>6.9594594594594597</v>
      </c>
      <c r="I614" s="6">
        <v>0.22396121883656508</v>
      </c>
      <c r="J614" s="6">
        <v>195.36</v>
      </c>
      <c r="K614" s="1" t="s">
        <v>16</v>
      </c>
      <c r="L614" s="1" t="s">
        <v>16</v>
      </c>
      <c r="M614" s="1" t="s">
        <v>16</v>
      </c>
      <c r="N614" s="1">
        <v>3</v>
      </c>
      <c r="O614" s="1">
        <v>3</v>
      </c>
      <c r="P614" s="5">
        <v>3</v>
      </c>
    </row>
    <row r="615" spans="1:16">
      <c r="A615" s="1">
        <v>64</v>
      </c>
      <c r="B615" s="1">
        <v>4</v>
      </c>
      <c r="C615" s="1">
        <v>31471</v>
      </c>
      <c r="D615" s="6">
        <v>0.03</v>
      </c>
      <c r="E615" s="6">
        <v>6630</v>
      </c>
      <c r="F615" s="5">
        <v>0.1</v>
      </c>
      <c r="G615" s="5">
        <v>6178</v>
      </c>
      <c r="H615" s="6">
        <v>6.784702549575071</v>
      </c>
      <c r="I615" s="6">
        <v>0.20673000540179848</v>
      </c>
      <c r="J615" s="6">
        <v>198.9</v>
      </c>
      <c r="K615" s="1" t="s">
        <v>16</v>
      </c>
      <c r="L615" s="1" t="s">
        <v>16</v>
      </c>
      <c r="M615" s="1" t="s">
        <v>16</v>
      </c>
      <c r="N615" s="1">
        <v>3</v>
      </c>
      <c r="O615" s="1">
        <v>3</v>
      </c>
      <c r="P615" s="5">
        <v>4</v>
      </c>
    </row>
    <row r="616" spans="1:16">
      <c r="A616" s="1">
        <v>64</v>
      </c>
      <c r="B616" s="1">
        <v>5</v>
      </c>
      <c r="C616" s="1">
        <v>43849</v>
      </c>
      <c r="D616" s="6">
        <v>0.05</v>
      </c>
      <c r="E616" s="6">
        <v>6668</v>
      </c>
      <c r="F616" s="5">
        <v>0.1</v>
      </c>
      <c r="G616" s="5">
        <v>8044</v>
      </c>
      <c r="H616" s="6">
        <v>7.1618852459016402</v>
      </c>
      <c r="I616" s="6">
        <v>0.18367579648338617</v>
      </c>
      <c r="J616" s="6">
        <v>333.4</v>
      </c>
      <c r="K616" s="1" t="s">
        <v>16</v>
      </c>
      <c r="L616" s="1" t="s">
        <v>16</v>
      </c>
      <c r="M616" s="1" t="s">
        <v>16</v>
      </c>
      <c r="N616" s="1">
        <v>3</v>
      </c>
      <c r="O616" s="1">
        <v>3</v>
      </c>
      <c r="P616" s="5">
        <v>5</v>
      </c>
    </row>
    <row r="617" spans="1:16">
      <c r="A617" s="1">
        <v>64</v>
      </c>
      <c r="B617" s="1">
        <v>6</v>
      </c>
      <c r="C617" s="1">
        <v>47945</v>
      </c>
      <c r="D617" s="6">
        <v>7.0000000000000007E-2</v>
      </c>
      <c r="E617" s="6">
        <v>6721</v>
      </c>
      <c r="F617" s="5">
        <v>0.1</v>
      </c>
      <c r="G617" s="5">
        <v>10669</v>
      </c>
      <c r="H617" s="6">
        <v>9.513513513513514</v>
      </c>
      <c r="I617" s="6">
        <v>0.19516112211909481</v>
      </c>
      <c r="J617" s="6">
        <v>470.47</v>
      </c>
      <c r="K617" s="1" t="s">
        <v>16</v>
      </c>
      <c r="L617" s="1" t="s">
        <v>16</v>
      </c>
      <c r="M617" s="1" t="s">
        <v>16</v>
      </c>
      <c r="N617" s="1">
        <v>3</v>
      </c>
      <c r="O617" s="1">
        <v>3</v>
      </c>
      <c r="P617" s="5">
        <v>4</v>
      </c>
    </row>
    <row r="618" spans="1:16">
      <c r="A618" s="1">
        <v>64</v>
      </c>
      <c r="B618" s="1">
        <v>7</v>
      </c>
      <c r="C618" s="1">
        <v>44395</v>
      </c>
      <c r="D618" s="6">
        <v>0.08</v>
      </c>
      <c r="E618" s="6">
        <v>6690</v>
      </c>
      <c r="F618" s="5">
        <v>0.3</v>
      </c>
      <c r="G618" s="5">
        <v>3631</v>
      </c>
      <c r="H618" s="6">
        <v>5.3731343283582085</v>
      </c>
      <c r="I618" s="6">
        <v>0.1716409505574952</v>
      </c>
      <c r="J618" s="6">
        <v>535.20000000000005</v>
      </c>
      <c r="K618" s="1" t="s">
        <v>16</v>
      </c>
      <c r="L618" s="1" t="s">
        <v>16</v>
      </c>
      <c r="M618" s="1" t="s">
        <v>16</v>
      </c>
      <c r="N618" s="1">
        <v>3</v>
      </c>
      <c r="O618" s="1">
        <v>3</v>
      </c>
      <c r="P618" s="5">
        <v>15</v>
      </c>
    </row>
    <row r="619" spans="1:16">
      <c r="A619" s="1">
        <v>64</v>
      </c>
      <c r="B619" s="1">
        <v>8</v>
      </c>
      <c r="C619" s="1">
        <v>44224</v>
      </c>
      <c r="D619" s="6">
        <v>0.08</v>
      </c>
      <c r="E619" s="6">
        <v>6570</v>
      </c>
      <c r="F619" s="5">
        <v>0.3</v>
      </c>
      <c r="G619" s="5">
        <v>3457</v>
      </c>
      <c r="H619" s="6">
        <v>4.6111111111111107</v>
      </c>
      <c r="I619" s="6">
        <v>0.17013386396526772</v>
      </c>
      <c r="J619" s="6">
        <v>525.6</v>
      </c>
      <c r="K619" s="1" t="s">
        <v>16</v>
      </c>
      <c r="L619" s="1" t="s">
        <v>16</v>
      </c>
      <c r="M619" s="1" t="s">
        <v>16</v>
      </c>
      <c r="N619" s="1">
        <v>3</v>
      </c>
      <c r="O619" s="1">
        <v>3</v>
      </c>
      <c r="P619" s="5">
        <v>15</v>
      </c>
    </row>
    <row r="620" spans="1:16">
      <c r="A620" s="1">
        <v>64</v>
      </c>
      <c r="B620" s="1">
        <v>9</v>
      </c>
      <c r="C620" s="1">
        <v>47143</v>
      </c>
      <c r="D620" s="6">
        <v>0.08</v>
      </c>
      <c r="E620" s="6">
        <v>6487</v>
      </c>
      <c r="F620" s="5">
        <v>0.3</v>
      </c>
      <c r="G620" s="5">
        <v>5641</v>
      </c>
      <c r="H620" s="6">
        <v>4.2367066895368781</v>
      </c>
      <c r="I620" s="6">
        <v>0.16577222493265173</v>
      </c>
      <c r="J620" s="6">
        <v>518.96</v>
      </c>
      <c r="K620" s="1" t="s">
        <v>16</v>
      </c>
      <c r="L620" s="1" t="s">
        <v>16</v>
      </c>
      <c r="M620" s="1" t="s">
        <v>16</v>
      </c>
      <c r="N620" s="1">
        <v>3</v>
      </c>
      <c r="O620" s="1">
        <v>3</v>
      </c>
      <c r="P620" s="5">
        <v>9</v>
      </c>
    </row>
    <row r="621" spans="1:16">
      <c r="A621" s="1">
        <v>64</v>
      </c>
      <c r="B621" s="1">
        <v>10</v>
      </c>
      <c r="C621" s="1">
        <v>48143</v>
      </c>
      <c r="D621" s="6">
        <v>0.16</v>
      </c>
      <c r="E621" s="6">
        <v>6253</v>
      </c>
      <c r="F621" s="5">
        <v>0.6</v>
      </c>
      <c r="G621" s="5">
        <v>7516</v>
      </c>
      <c r="H621" s="6">
        <v>4.3922204213938416</v>
      </c>
      <c r="I621" s="6">
        <v>0.18214486010427269</v>
      </c>
      <c r="J621" s="6">
        <v>1000.48</v>
      </c>
      <c r="K621" s="1" t="s">
        <v>16</v>
      </c>
      <c r="L621" s="1" t="s">
        <v>16</v>
      </c>
      <c r="M621" s="1" t="s">
        <v>16</v>
      </c>
      <c r="N621" s="1">
        <v>3</v>
      </c>
      <c r="O621" s="1">
        <v>3</v>
      </c>
      <c r="P621" s="5">
        <v>14</v>
      </c>
    </row>
    <row r="622" spans="1:16">
      <c r="A622" s="1">
        <v>65</v>
      </c>
      <c r="B622" s="1">
        <v>1</v>
      </c>
      <c r="C622" s="1">
        <v>17873</v>
      </c>
      <c r="D622" s="6">
        <v>0.32</v>
      </c>
      <c r="E622" s="6">
        <v>2590.6999999999998</v>
      </c>
      <c r="F622" s="5">
        <v>1.9</v>
      </c>
      <c r="G622" s="5">
        <v>2403</v>
      </c>
      <c r="H622" s="6">
        <v>5.2292263610315182</v>
      </c>
      <c r="I622" s="6">
        <v>0.36339730319476304</v>
      </c>
      <c r="J622" s="6">
        <v>829.024</v>
      </c>
      <c r="K622" s="1" t="s">
        <v>16</v>
      </c>
      <c r="L622" s="1" t="s">
        <v>16</v>
      </c>
      <c r="M622" s="1" t="s">
        <v>16</v>
      </c>
      <c r="N622" s="1">
        <v>1</v>
      </c>
      <c r="O622" s="1">
        <v>1</v>
      </c>
      <c r="P622" s="5">
        <v>34</v>
      </c>
    </row>
    <row r="623" spans="1:16">
      <c r="A623" s="1">
        <v>65</v>
      </c>
      <c r="B623" s="1">
        <v>2</v>
      </c>
      <c r="C623" s="1">
        <v>20010</v>
      </c>
      <c r="D623" s="6">
        <v>0.37</v>
      </c>
      <c r="E623" s="6">
        <v>2665</v>
      </c>
      <c r="F623" s="5">
        <v>1.5</v>
      </c>
      <c r="G623" s="5">
        <v>2887</v>
      </c>
      <c r="H623" s="6">
        <v>5.8722358722358718</v>
      </c>
      <c r="I623" s="6">
        <v>0.32953523238380811</v>
      </c>
      <c r="J623" s="6">
        <v>986.05</v>
      </c>
      <c r="K623" s="1" t="s">
        <v>16</v>
      </c>
      <c r="L623" s="1" t="s">
        <v>16</v>
      </c>
      <c r="M623" s="1" t="s">
        <v>16</v>
      </c>
      <c r="N623" s="1">
        <v>1</v>
      </c>
      <c r="O623" s="1">
        <v>1</v>
      </c>
      <c r="P623" s="5">
        <v>34</v>
      </c>
    </row>
    <row r="624" spans="1:16">
      <c r="A624" s="1">
        <v>65</v>
      </c>
      <c r="B624" s="1">
        <v>3</v>
      </c>
      <c r="C624" s="1">
        <v>21453</v>
      </c>
      <c r="D624" s="6">
        <v>0.43</v>
      </c>
      <c r="E624" s="6">
        <v>2690.3</v>
      </c>
      <c r="F624" s="5">
        <v>1.4</v>
      </c>
      <c r="G624" s="5">
        <v>3303</v>
      </c>
      <c r="H624" s="6">
        <v>6.318082788671024</v>
      </c>
      <c r="I624" s="6">
        <v>0.29874609611709319</v>
      </c>
      <c r="J624" s="6">
        <v>1156.829</v>
      </c>
      <c r="K624" s="1" t="s">
        <v>16</v>
      </c>
      <c r="L624" s="1" t="s">
        <v>16</v>
      </c>
      <c r="M624" s="1" t="s">
        <v>16</v>
      </c>
      <c r="N624" s="1">
        <v>1</v>
      </c>
      <c r="O624" s="1">
        <v>1</v>
      </c>
      <c r="P624" s="5">
        <v>34</v>
      </c>
    </row>
    <row r="625" spans="1:16">
      <c r="A625" s="1">
        <v>65</v>
      </c>
      <c r="B625" s="1">
        <v>4</v>
      </c>
      <c r="C625" s="1">
        <v>26211</v>
      </c>
      <c r="D625" s="6">
        <v>0.49</v>
      </c>
      <c r="E625" s="6">
        <v>2688.1</v>
      </c>
      <c r="F625" s="5">
        <v>1.3</v>
      </c>
      <c r="G625" s="5">
        <v>3677.6</v>
      </c>
      <c r="H625" s="6">
        <v>7.5691699604743086</v>
      </c>
      <c r="I625" s="6">
        <v>0.35981076647209187</v>
      </c>
      <c r="J625" s="6">
        <v>1317.1689999999999</v>
      </c>
      <c r="K625" s="1" t="s">
        <v>16</v>
      </c>
      <c r="L625" s="1" t="s">
        <v>16</v>
      </c>
      <c r="M625" s="1" t="s">
        <v>16</v>
      </c>
      <c r="N625" s="1">
        <v>1</v>
      </c>
      <c r="O625" s="1">
        <v>1</v>
      </c>
      <c r="P625" s="5">
        <v>35</v>
      </c>
    </row>
    <row r="626" spans="1:16">
      <c r="A626" s="1">
        <v>65</v>
      </c>
      <c r="B626" s="1">
        <v>5</v>
      </c>
      <c r="C626" s="1">
        <v>29163</v>
      </c>
      <c r="D626" s="6">
        <v>0.55000000000000004</v>
      </c>
      <c r="E626" s="6">
        <v>2779.4</v>
      </c>
      <c r="F626" s="5">
        <v>1.2</v>
      </c>
      <c r="G626" s="5">
        <v>4209</v>
      </c>
      <c r="H626" s="6">
        <v>7.8816466552315614</v>
      </c>
      <c r="I626" s="6">
        <v>0.33960840791413777</v>
      </c>
      <c r="J626" s="6">
        <v>1528.67</v>
      </c>
      <c r="K626" s="1" t="s">
        <v>16</v>
      </c>
      <c r="L626" s="1" t="s">
        <v>16</v>
      </c>
      <c r="M626" s="1" t="s">
        <v>16</v>
      </c>
      <c r="N626" s="1">
        <v>1</v>
      </c>
      <c r="O626" s="1">
        <v>1</v>
      </c>
      <c r="P626" s="5">
        <v>35</v>
      </c>
    </row>
    <row r="627" spans="1:16">
      <c r="A627" s="1">
        <v>65</v>
      </c>
      <c r="B627" s="1">
        <v>6</v>
      </c>
      <c r="C627" s="1">
        <v>31321</v>
      </c>
      <c r="D627" s="6">
        <v>0.62</v>
      </c>
      <c r="E627" s="6">
        <v>2781.9</v>
      </c>
      <c r="F627" s="5">
        <v>1.4</v>
      </c>
      <c r="G627" s="5">
        <v>4800</v>
      </c>
      <c r="H627" s="6">
        <v>6.3683431952662719</v>
      </c>
      <c r="I627" s="6">
        <v>0.29299830784457714</v>
      </c>
      <c r="J627" s="6">
        <v>1724.778</v>
      </c>
      <c r="K627" s="1" t="s">
        <v>16</v>
      </c>
      <c r="L627" s="1" t="s">
        <v>16</v>
      </c>
      <c r="M627" s="1" t="s">
        <v>16</v>
      </c>
      <c r="N627" s="1">
        <v>1</v>
      </c>
      <c r="O627" s="1">
        <v>1</v>
      </c>
      <c r="P627" s="5">
        <v>36</v>
      </c>
    </row>
    <row r="628" spans="1:16">
      <c r="A628" s="1">
        <v>65</v>
      </c>
      <c r="B628" s="1">
        <v>7</v>
      </c>
      <c r="C628" s="1">
        <v>38488</v>
      </c>
      <c r="D628" s="6">
        <v>0.7</v>
      </c>
      <c r="E628" s="6">
        <v>3047.2</v>
      </c>
      <c r="F628" s="5">
        <v>1.3</v>
      </c>
      <c r="G628" s="5">
        <v>5885</v>
      </c>
      <c r="H628" s="6">
        <v>6.3710691823899364</v>
      </c>
      <c r="I628" s="6">
        <v>0.26660257742673044</v>
      </c>
      <c r="J628" s="6">
        <v>2133.04</v>
      </c>
      <c r="K628" s="1" t="s">
        <v>16</v>
      </c>
      <c r="L628" s="1" t="s">
        <v>16</v>
      </c>
      <c r="M628" s="1" t="s">
        <v>16</v>
      </c>
      <c r="N628" s="1">
        <v>1</v>
      </c>
      <c r="O628" s="1">
        <v>1</v>
      </c>
      <c r="P628" s="5">
        <v>35</v>
      </c>
    </row>
    <row r="629" spans="1:16">
      <c r="A629" s="1">
        <v>65</v>
      </c>
      <c r="B629" s="1">
        <v>8</v>
      </c>
      <c r="C629" s="1">
        <v>40556</v>
      </c>
      <c r="D629" s="6">
        <v>0.8</v>
      </c>
      <c r="E629" s="6">
        <v>2968.3</v>
      </c>
      <c r="F629" s="5">
        <v>1.4</v>
      </c>
      <c r="G629" s="5">
        <v>6810.8</v>
      </c>
      <c r="H629" s="6">
        <v>7.0130718954248374</v>
      </c>
      <c r="I629" s="6">
        <v>0.33215800374790411</v>
      </c>
      <c r="J629" s="6">
        <v>2374.64</v>
      </c>
      <c r="K629" s="1" t="s">
        <v>16</v>
      </c>
      <c r="L629" s="1" t="s">
        <v>16</v>
      </c>
      <c r="M629" s="1" t="s">
        <v>16</v>
      </c>
      <c r="N629" s="1">
        <v>1</v>
      </c>
      <c r="O629" s="1">
        <v>1</v>
      </c>
      <c r="P629" s="5">
        <v>35</v>
      </c>
    </row>
    <row r="630" spans="1:16">
      <c r="A630" s="1">
        <v>65</v>
      </c>
      <c r="B630" s="1">
        <v>9</v>
      </c>
      <c r="C630" s="1">
        <v>48263</v>
      </c>
      <c r="D630" s="6">
        <v>0.92</v>
      </c>
      <c r="E630" s="6">
        <v>2968</v>
      </c>
      <c r="F630" s="5">
        <v>1.8</v>
      </c>
      <c r="G630" s="5">
        <v>8096.6</v>
      </c>
      <c r="H630" s="6">
        <v>5.9226519337016574</v>
      </c>
      <c r="I630" s="6">
        <v>0.33986697884507799</v>
      </c>
      <c r="J630" s="6">
        <v>2730.56</v>
      </c>
      <c r="K630" s="1" t="s">
        <v>16</v>
      </c>
      <c r="L630" s="1" t="s">
        <v>16</v>
      </c>
      <c r="M630" s="1" t="s">
        <v>16</v>
      </c>
      <c r="N630" s="1">
        <v>1</v>
      </c>
      <c r="O630" s="1">
        <v>1</v>
      </c>
      <c r="P630" s="5">
        <v>34</v>
      </c>
    </row>
    <row r="631" spans="1:16">
      <c r="A631" s="1">
        <v>65</v>
      </c>
      <c r="B631" s="1">
        <v>10</v>
      </c>
      <c r="C631" s="1">
        <v>53317</v>
      </c>
      <c r="D631" s="6">
        <v>1.1000000000000001</v>
      </c>
      <c r="E631" s="6">
        <v>2971</v>
      </c>
      <c r="F631" s="5">
        <v>2</v>
      </c>
      <c r="G631" s="5">
        <v>9298</v>
      </c>
      <c r="H631" s="6">
        <v>5.30345471521942</v>
      </c>
      <c r="I631" s="6">
        <v>0.30931972916705741</v>
      </c>
      <c r="J631" s="6">
        <v>3268.1</v>
      </c>
      <c r="K631" s="1" t="s">
        <v>16</v>
      </c>
      <c r="L631" s="1" t="s">
        <v>16</v>
      </c>
      <c r="M631" s="1" t="s">
        <v>16</v>
      </c>
      <c r="N631" s="1">
        <v>1</v>
      </c>
      <c r="O631" s="1">
        <v>1</v>
      </c>
      <c r="P631" s="5">
        <v>35</v>
      </c>
    </row>
    <row r="632" spans="1:16">
      <c r="A632" s="1">
        <v>66</v>
      </c>
      <c r="B632" s="1">
        <v>1</v>
      </c>
      <c r="C632" s="1">
        <v>4321</v>
      </c>
      <c r="D632" s="6">
        <v>0.39</v>
      </c>
      <c r="E632" s="6">
        <v>164.5</v>
      </c>
      <c r="F632" s="5">
        <v>2.9</v>
      </c>
      <c r="G632" s="5">
        <v>195.8</v>
      </c>
      <c r="H632" s="6">
        <v>2.00836820083682</v>
      </c>
      <c r="I632" s="6">
        <v>0.58782689192316595</v>
      </c>
      <c r="J632" s="6">
        <v>64.155000000000001</v>
      </c>
      <c r="K632" s="1" t="s">
        <v>16</v>
      </c>
      <c r="L632" s="1" t="s">
        <v>17</v>
      </c>
      <c r="M632" s="1" t="s">
        <v>16</v>
      </c>
      <c r="N632" s="1">
        <v>2</v>
      </c>
      <c r="O632" s="1">
        <v>2</v>
      </c>
      <c r="P632" s="5">
        <v>39</v>
      </c>
    </row>
    <row r="633" spans="1:16">
      <c r="A633" s="1">
        <v>66</v>
      </c>
      <c r="B633" s="1">
        <v>2</v>
      </c>
      <c r="C633" s="1">
        <v>5123</v>
      </c>
      <c r="D633" s="6">
        <v>0.41</v>
      </c>
      <c r="E633" s="6">
        <v>166.1</v>
      </c>
      <c r="F633" s="5">
        <v>2.4</v>
      </c>
      <c r="G633" s="5">
        <v>234.7</v>
      </c>
      <c r="H633" s="6">
        <v>2.2638036809815949</v>
      </c>
      <c r="I633" s="6">
        <v>0.59711106773374978</v>
      </c>
      <c r="J633" s="6">
        <v>68.100999999999999</v>
      </c>
      <c r="K633" s="1" t="s">
        <v>16</v>
      </c>
      <c r="L633" s="1" t="s">
        <v>17</v>
      </c>
      <c r="M633" s="1" t="s">
        <v>16</v>
      </c>
      <c r="N633" s="1">
        <v>2</v>
      </c>
      <c r="O633" s="1">
        <v>2</v>
      </c>
      <c r="P633" s="5">
        <v>33</v>
      </c>
    </row>
    <row r="634" spans="1:16">
      <c r="A634" s="1">
        <v>66</v>
      </c>
      <c r="B634" s="1">
        <v>3</v>
      </c>
      <c r="C634" s="1">
        <v>6049</v>
      </c>
      <c r="D634" s="6">
        <v>0.43</v>
      </c>
      <c r="E634" s="6">
        <v>168.2</v>
      </c>
      <c r="F634" s="5">
        <v>2.1</v>
      </c>
      <c r="G634" s="5">
        <v>265.2</v>
      </c>
      <c r="H634" s="6">
        <v>2.3529411764705883</v>
      </c>
      <c r="I634" s="6">
        <v>0.62473136055546374</v>
      </c>
      <c r="J634" s="6">
        <v>72.325999999999993</v>
      </c>
      <c r="K634" s="1" t="s">
        <v>16</v>
      </c>
      <c r="L634" s="1" t="s">
        <v>17</v>
      </c>
      <c r="M634" s="1" t="s">
        <v>16</v>
      </c>
      <c r="N634" s="1">
        <v>2</v>
      </c>
      <c r="O634" s="1">
        <v>2</v>
      </c>
      <c r="P634" s="5">
        <v>31</v>
      </c>
    </row>
    <row r="635" spans="1:16">
      <c r="A635" s="1">
        <v>66</v>
      </c>
      <c r="B635" s="1">
        <v>4</v>
      </c>
      <c r="C635" s="1">
        <v>7942</v>
      </c>
      <c r="D635" s="6">
        <v>0.46</v>
      </c>
      <c r="E635" s="6">
        <v>169.6</v>
      </c>
      <c r="F635" s="5">
        <v>1.8</v>
      </c>
      <c r="G635" s="5">
        <v>302.7</v>
      </c>
      <c r="H635" s="6">
        <v>2.410546139359699</v>
      </c>
      <c r="I635" s="6">
        <v>0.6655754218081088</v>
      </c>
      <c r="J635" s="6">
        <v>78.016000000000005</v>
      </c>
      <c r="K635" s="1" t="s">
        <v>16</v>
      </c>
      <c r="L635" s="1" t="s">
        <v>17</v>
      </c>
      <c r="M635" s="1" t="s">
        <v>16</v>
      </c>
      <c r="N635" s="1">
        <v>2</v>
      </c>
      <c r="O635" s="1">
        <v>2</v>
      </c>
      <c r="P635" s="5">
        <v>31</v>
      </c>
    </row>
    <row r="636" spans="1:16">
      <c r="A636" s="1">
        <v>66</v>
      </c>
      <c r="B636" s="1">
        <v>5</v>
      </c>
      <c r="C636" s="1">
        <v>8614</v>
      </c>
      <c r="D636" s="6">
        <v>0.5</v>
      </c>
      <c r="E636" s="6">
        <v>170.8</v>
      </c>
      <c r="F636" s="5">
        <v>1.6</v>
      </c>
      <c r="G636" s="5">
        <v>387.4</v>
      </c>
      <c r="H636" s="6">
        <v>2.512</v>
      </c>
      <c r="I636" s="6">
        <v>0.64429997678198281</v>
      </c>
      <c r="J636" s="6">
        <v>85.4</v>
      </c>
      <c r="K636" s="1" t="s">
        <v>16</v>
      </c>
      <c r="L636" s="1" t="s">
        <v>17</v>
      </c>
      <c r="M636" s="1" t="s">
        <v>16</v>
      </c>
      <c r="N636" s="1">
        <v>2</v>
      </c>
      <c r="O636" s="1">
        <v>2</v>
      </c>
      <c r="P636" s="5">
        <v>25</v>
      </c>
    </row>
    <row r="637" spans="1:16">
      <c r="A637" s="1">
        <v>66</v>
      </c>
      <c r="B637" s="1">
        <v>6</v>
      </c>
      <c r="C637" s="1">
        <v>9428</v>
      </c>
      <c r="D637" s="6">
        <v>0.56000000000000005</v>
      </c>
      <c r="E637" s="6">
        <v>172</v>
      </c>
      <c r="F637" s="5">
        <v>2</v>
      </c>
      <c r="G637" s="5">
        <v>472.4</v>
      </c>
      <c r="H637" s="6">
        <v>1.9501054111033029</v>
      </c>
      <c r="I637" s="6">
        <v>0.61784047518031393</v>
      </c>
      <c r="J637" s="6">
        <v>96.32</v>
      </c>
      <c r="K637" s="1" t="s">
        <v>16</v>
      </c>
      <c r="L637" s="1" t="s">
        <v>17</v>
      </c>
      <c r="M637" s="1" t="s">
        <v>16</v>
      </c>
      <c r="N637" s="1">
        <v>2</v>
      </c>
      <c r="O637" s="1">
        <v>2</v>
      </c>
      <c r="P637" s="5">
        <v>22</v>
      </c>
    </row>
    <row r="638" spans="1:16">
      <c r="A638" s="1">
        <v>66</v>
      </c>
      <c r="B638" s="1">
        <v>7</v>
      </c>
      <c r="C638" s="1">
        <v>9912</v>
      </c>
      <c r="D638" s="6">
        <v>0.62</v>
      </c>
      <c r="E638" s="6">
        <v>175</v>
      </c>
      <c r="F638" s="5">
        <v>1.9</v>
      </c>
      <c r="G638" s="5">
        <v>478.3</v>
      </c>
      <c r="H638" s="6">
        <v>2.056845965770171</v>
      </c>
      <c r="I638" s="6">
        <v>0.60280468119451169</v>
      </c>
      <c r="J638" s="6">
        <v>108.5</v>
      </c>
      <c r="K638" s="1" t="s">
        <v>16</v>
      </c>
      <c r="L638" s="1" t="s">
        <v>17</v>
      </c>
      <c r="M638" s="1" t="s">
        <v>16</v>
      </c>
      <c r="N638" s="1">
        <v>2</v>
      </c>
      <c r="O638" s="1">
        <v>2</v>
      </c>
      <c r="P638" s="5">
        <v>25</v>
      </c>
    </row>
    <row r="639" spans="1:16">
      <c r="A639" s="1">
        <v>66</v>
      </c>
      <c r="B639" s="1">
        <v>8</v>
      </c>
      <c r="C639" s="1">
        <v>11165</v>
      </c>
      <c r="D639" s="6">
        <v>0.66</v>
      </c>
      <c r="E639" s="6">
        <v>177.8</v>
      </c>
      <c r="F639" s="5">
        <v>1.6</v>
      </c>
      <c r="G639" s="5">
        <v>600.5</v>
      </c>
      <c r="H639" s="6">
        <v>2.1256544502617802</v>
      </c>
      <c r="I639" s="6">
        <v>0.59408866995073895</v>
      </c>
      <c r="J639" s="6">
        <v>117.34800000000001</v>
      </c>
      <c r="K639" s="1" t="s">
        <v>16</v>
      </c>
      <c r="L639" s="1" t="s">
        <v>17</v>
      </c>
      <c r="M639" s="1" t="s">
        <v>16</v>
      </c>
      <c r="N639" s="1">
        <v>2</v>
      </c>
      <c r="O639" s="1">
        <v>2</v>
      </c>
      <c r="P639" s="5">
        <v>21</v>
      </c>
    </row>
    <row r="640" spans="1:16">
      <c r="A640" s="1">
        <v>66</v>
      </c>
      <c r="B640" s="1">
        <v>9</v>
      </c>
      <c r="C640" s="1">
        <v>13127</v>
      </c>
      <c r="D640" s="6">
        <v>0.72</v>
      </c>
      <c r="E640" s="6">
        <v>180.3</v>
      </c>
      <c r="F640" s="5">
        <v>1.7</v>
      </c>
      <c r="G640" s="5">
        <v>682.9</v>
      </c>
      <c r="H640" s="6">
        <v>2.0355132091814641</v>
      </c>
      <c r="I640" s="6">
        <v>0.56075264721566243</v>
      </c>
      <c r="J640" s="6">
        <v>129.816</v>
      </c>
      <c r="K640" s="1" t="s">
        <v>16</v>
      </c>
      <c r="L640" s="1" t="s">
        <v>17</v>
      </c>
      <c r="M640" s="1" t="s">
        <v>16</v>
      </c>
      <c r="N640" s="1">
        <v>2</v>
      </c>
      <c r="O640" s="1">
        <v>2</v>
      </c>
      <c r="P640" s="5">
        <v>20</v>
      </c>
    </row>
    <row r="641" spans="1:16">
      <c r="A641" s="1">
        <v>66</v>
      </c>
      <c r="B641" s="1">
        <v>10</v>
      </c>
      <c r="C641" s="1">
        <v>15091</v>
      </c>
      <c r="D641" s="6">
        <v>0.9</v>
      </c>
      <c r="E641" s="6">
        <v>191.2</v>
      </c>
      <c r="F641" s="5">
        <v>1.6</v>
      </c>
      <c r="G641" s="5">
        <v>817.5</v>
      </c>
      <c r="H641" s="6">
        <v>2.0859346309217774</v>
      </c>
      <c r="I641" s="6">
        <v>0.54489430786561521</v>
      </c>
      <c r="J641" s="6">
        <v>172.08</v>
      </c>
      <c r="K641" s="1" t="s">
        <v>16</v>
      </c>
      <c r="L641" s="1" t="s">
        <v>17</v>
      </c>
      <c r="M641" s="1" t="s">
        <v>16</v>
      </c>
      <c r="N641" s="1">
        <v>2</v>
      </c>
      <c r="O641" s="1">
        <v>2</v>
      </c>
      <c r="P641" s="5">
        <v>21</v>
      </c>
    </row>
    <row r="642" spans="1:16">
      <c r="A642" s="1">
        <v>67</v>
      </c>
      <c r="B642" s="1">
        <v>1</v>
      </c>
      <c r="C642" s="1">
        <v>4415</v>
      </c>
      <c r="D642" s="6">
        <v>0.75</v>
      </c>
      <c r="E642" s="6">
        <v>433.4</v>
      </c>
      <c r="F642" s="5">
        <v>2.2000000000000002</v>
      </c>
      <c r="G642" s="5">
        <v>762.3</v>
      </c>
      <c r="H642" s="6">
        <v>9.0054495912806534</v>
      </c>
      <c r="I642" s="6">
        <v>0.44915062287655722</v>
      </c>
      <c r="J642" s="6">
        <v>325.05</v>
      </c>
      <c r="K642" s="1" t="s">
        <v>16</v>
      </c>
      <c r="L642" s="1" t="s">
        <v>16</v>
      </c>
      <c r="M642" s="1" t="s">
        <v>16</v>
      </c>
      <c r="N642" s="1">
        <v>2</v>
      </c>
      <c r="O642" s="1">
        <v>1</v>
      </c>
      <c r="P642" s="5">
        <v>43</v>
      </c>
    </row>
    <row r="643" spans="1:16">
      <c r="A643" s="1">
        <v>67</v>
      </c>
      <c r="B643" s="1">
        <v>2</v>
      </c>
      <c r="C643" s="1">
        <v>5051</v>
      </c>
      <c r="D643" s="6">
        <v>0.81</v>
      </c>
      <c r="E643" s="6">
        <v>419.3</v>
      </c>
      <c r="F643" s="5">
        <v>2.8</v>
      </c>
      <c r="G643" s="5">
        <v>628.79999999999995</v>
      </c>
      <c r="H643" s="6">
        <v>11.65032679738562</v>
      </c>
      <c r="I643" s="6">
        <v>0.57929122945951295</v>
      </c>
      <c r="J643" s="6">
        <v>339.63300000000004</v>
      </c>
      <c r="K643" s="1" t="s">
        <v>16</v>
      </c>
      <c r="L643" s="1" t="s">
        <v>16</v>
      </c>
      <c r="M643" s="1" t="s">
        <v>16</v>
      </c>
      <c r="N643" s="1">
        <v>2</v>
      </c>
      <c r="O643" s="1">
        <v>1</v>
      </c>
      <c r="P643" s="5">
        <v>55</v>
      </c>
    </row>
    <row r="644" spans="1:16">
      <c r="A644" s="1">
        <v>67</v>
      </c>
      <c r="B644" s="1">
        <v>3</v>
      </c>
      <c r="C644" s="1">
        <v>4877</v>
      </c>
      <c r="D644" s="6">
        <v>0.87</v>
      </c>
      <c r="E644" s="6">
        <v>414.8</v>
      </c>
      <c r="F644" s="5">
        <v>2.1</v>
      </c>
      <c r="G644" s="5">
        <v>704.5</v>
      </c>
      <c r="H644" s="6">
        <v>17.1875</v>
      </c>
      <c r="I644" s="6">
        <v>0.63010047160139426</v>
      </c>
      <c r="J644" s="6">
        <v>360.87600000000003</v>
      </c>
      <c r="K644" s="1" t="s">
        <v>16</v>
      </c>
      <c r="L644" s="1" t="s">
        <v>16</v>
      </c>
      <c r="M644" s="1" t="s">
        <v>16</v>
      </c>
      <c r="N644" s="1">
        <v>2</v>
      </c>
      <c r="O644" s="1">
        <v>1</v>
      </c>
      <c r="P644" s="5">
        <v>51</v>
      </c>
    </row>
    <row r="645" spans="1:16">
      <c r="A645" s="1">
        <v>67</v>
      </c>
      <c r="B645" s="1">
        <v>4</v>
      </c>
      <c r="C645" s="1">
        <v>5052</v>
      </c>
      <c r="D645" s="6">
        <v>0.92</v>
      </c>
      <c r="E645" s="6">
        <v>405</v>
      </c>
      <c r="F645" s="5">
        <v>2.4</v>
      </c>
      <c r="G645" s="5">
        <v>548.9</v>
      </c>
      <c r="H645" s="6">
        <v>17.886363636363637</v>
      </c>
      <c r="I645" s="6">
        <v>0.65973871733966749</v>
      </c>
      <c r="J645" s="6">
        <v>372.6</v>
      </c>
      <c r="K645" s="1" t="s">
        <v>16</v>
      </c>
      <c r="L645" s="1" t="s">
        <v>16</v>
      </c>
      <c r="M645" s="1" t="s">
        <v>16</v>
      </c>
      <c r="N645" s="1">
        <v>2</v>
      </c>
      <c r="O645" s="1">
        <v>1</v>
      </c>
      <c r="P645" s="5">
        <v>68</v>
      </c>
    </row>
    <row r="646" spans="1:16">
      <c r="A646" s="1">
        <v>67</v>
      </c>
      <c r="B646" s="1">
        <v>5</v>
      </c>
      <c r="C646" s="1">
        <v>4809</v>
      </c>
      <c r="D646" s="6">
        <v>0.96</v>
      </c>
      <c r="E646" s="6">
        <v>405.5</v>
      </c>
      <c r="F646" s="5">
        <v>2.7</v>
      </c>
      <c r="G646" s="5">
        <v>606.20000000000005</v>
      </c>
      <c r="H646" s="6">
        <v>17.985074626865671</v>
      </c>
      <c r="I646" s="6">
        <v>0.66562694946974421</v>
      </c>
      <c r="J646" s="6">
        <v>389.28</v>
      </c>
      <c r="K646" s="1" t="s">
        <v>16</v>
      </c>
      <c r="L646" s="1" t="s">
        <v>16</v>
      </c>
      <c r="M646" s="1" t="s">
        <v>16</v>
      </c>
      <c r="N646" s="1">
        <v>2</v>
      </c>
      <c r="O646" s="1">
        <v>1</v>
      </c>
      <c r="P646" s="5">
        <v>64</v>
      </c>
    </row>
    <row r="647" spans="1:16">
      <c r="A647" s="1">
        <v>67</v>
      </c>
      <c r="B647" s="1">
        <v>6</v>
      </c>
      <c r="C647" s="1">
        <v>4896</v>
      </c>
      <c r="D647" s="6">
        <v>1</v>
      </c>
      <c r="E647" s="6">
        <v>405.6</v>
      </c>
      <c r="F647" s="5">
        <v>3.9</v>
      </c>
      <c r="G647" s="5">
        <v>651.9</v>
      </c>
      <c r="H647" s="6">
        <v>11.945701357466064</v>
      </c>
      <c r="I647" s="6">
        <v>0.65400326797385622</v>
      </c>
      <c r="J647" s="6">
        <v>405.6</v>
      </c>
      <c r="K647" s="1" t="s">
        <v>16</v>
      </c>
      <c r="L647" s="1" t="s">
        <v>16</v>
      </c>
      <c r="M647" s="1" t="s">
        <v>16</v>
      </c>
      <c r="N647" s="1">
        <v>2</v>
      </c>
      <c r="O647" s="1">
        <v>1</v>
      </c>
      <c r="P647" s="5">
        <v>62</v>
      </c>
    </row>
    <row r="648" spans="1:16">
      <c r="A648" s="1">
        <v>67</v>
      </c>
      <c r="B648" s="1">
        <v>7</v>
      </c>
      <c r="C648" s="1">
        <v>10369</v>
      </c>
      <c r="D648" s="6">
        <v>1.01</v>
      </c>
      <c r="E648" s="6">
        <v>406.6</v>
      </c>
      <c r="F648" s="5">
        <v>3.5</v>
      </c>
      <c r="G648" s="5">
        <v>532.79999999999995</v>
      </c>
      <c r="H648" s="6">
        <v>13.621495327102803</v>
      </c>
      <c r="I648" s="6">
        <v>0.75484617610184201</v>
      </c>
      <c r="J648" s="6">
        <v>410.66600000000005</v>
      </c>
      <c r="K648" s="1" t="s">
        <v>16</v>
      </c>
      <c r="L648" s="1" t="s">
        <v>16</v>
      </c>
      <c r="M648" s="1" t="s">
        <v>16</v>
      </c>
      <c r="N648" s="1">
        <v>2</v>
      </c>
      <c r="O648" s="1">
        <v>1</v>
      </c>
      <c r="P648" s="5">
        <v>77</v>
      </c>
    </row>
    <row r="649" spans="1:16">
      <c r="A649" s="1">
        <v>67</v>
      </c>
      <c r="B649" s="1">
        <v>8</v>
      </c>
      <c r="C649" s="1">
        <v>10219</v>
      </c>
      <c r="D649" s="6">
        <v>1.01</v>
      </c>
      <c r="E649" s="6">
        <v>407.9</v>
      </c>
      <c r="F649" s="5">
        <v>3</v>
      </c>
      <c r="G649" s="5">
        <v>710.7</v>
      </c>
      <c r="H649" s="6">
        <v>15.068493150684931</v>
      </c>
      <c r="I649" s="6">
        <v>0.7372541344554262</v>
      </c>
      <c r="J649" s="6">
        <v>411.97899999999998</v>
      </c>
      <c r="K649" s="1" t="s">
        <v>16</v>
      </c>
      <c r="L649" s="1" t="s">
        <v>16</v>
      </c>
      <c r="M649" s="1" t="s">
        <v>16</v>
      </c>
      <c r="N649" s="1">
        <v>2</v>
      </c>
      <c r="O649" s="1">
        <v>1</v>
      </c>
      <c r="P649" s="5">
        <v>58</v>
      </c>
    </row>
    <row r="650" spans="1:16">
      <c r="A650" s="1">
        <v>67</v>
      </c>
      <c r="B650" s="1">
        <v>9</v>
      </c>
      <c r="C650" s="1">
        <v>10231</v>
      </c>
      <c r="D650" s="6">
        <v>1.01</v>
      </c>
      <c r="E650" s="6">
        <v>409.7</v>
      </c>
      <c r="F650" s="5">
        <v>3</v>
      </c>
      <c r="G650" s="5">
        <v>787.1</v>
      </c>
      <c r="H650" s="6">
        <v>9.4318181818181834</v>
      </c>
      <c r="I650" s="6">
        <v>0.68722510018571015</v>
      </c>
      <c r="J650" s="6">
        <v>413.79699999999997</v>
      </c>
      <c r="K650" s="1" t="s">
        <v>16</v>
      </c>
      <c r="L650" s="1" t="s">
        <v>16</v>
      </c>
      <c r="M650" s="1" t="s">
        <v>16</v>
      </c>
      <c r="N650" s="1">
        <v>2</v>
      </c>
      <c r="O650" s="1">
        <v>1</v>
      </c>
      <c r="P650" s="5">
        <v>52</v>
      </c>
    </row>
    <row r="651" spans="1:16">
      <c r="A651" s="1">
        <v>67</v>
      </c>
      <c r="B651" s="1">
        <v>10</v>
      </c>
      <c r="C651" s="1">
        <v>10790</v>
      </c>
      <c r="D651" s="6">
        <v>1.01</v>
      </c>
      <c r="E651" s="6">
        <v>413</v>
      </c>
      <c r="F651" s="5">
        <v>2.4</v>
      </c>
      <c r="G651" s="5">
        <v>890.6</v>
      </c>
      <c r="H651" s="6">
        <v>7.5228519195612433</v>
      </c>
      <c r="I651" s="6">
        <v>0.62455977757182579</v>
      </c>
      <c r="J651" s="6">
        <v>417.13</v>
      </c>
      <c r="K651" s="1" t="s">
        <v>16</v>
      </c>
      <c r="L651" s="1" t="s">
        <v>16</v>
      </c>
      <c r="M651" s="1" t="s">
        <v>16</v>
      </c>
      <c r="N651" s="1">
        <v>2</v>
      </c>
      <c r="O651" s="1">
        <v>1</v>
      </c>
      <c r="P651" s="5">
        <v>47</v>
      </c>
    </row>
    <row r="652" spans="1:16">
      <c r="A652" s="1">
        <v>68</v>
      </c>
      <c r="B652" s="1">
        <v>1</v>
      </c>
      <c r="C652" s="1">
        <v>3232</v>
      </c>
      <c r="D652" s="6">
        <v>1.55</v>
      </c>
      <c r="E652" s="6">
        <v>51.1</v>
      </c>
      <c r="F652" s="5">
        <v>2.9</v>
      </c>
      <c r="G652" s="5">
        <v>137</v>
      </c>
      <c r="H652" s="6">
        <v>1.9491525423728813</v>
      </c>
      <c r="I652" s="6">
        <v>0.40996287128712872</v>
      </c>
      <c r="J652" s="6">
        <v>79.204999999999998</v>
      </c>
      <c r="K652" s="1" t="s">
        <v>16</v>
      </c>
      <c r="L652" s="1" t="s">
        <v>16</v>
      </c>
      <c r="M652" s="1" t="s">
        <v>16</v>
      </c>
      <c r="N652" s="1">
        <v>3</v>
      </c>
      <c r="O652" s="1">
        <v>2</v>
      </c>
      <c r="P652" s="5">
        <v>58</v>
      </c>
    </row>
    <row r="653" spans="1:16">
      <c r="A653" s="1">
        <v>68</v>
      </c>
      <c r="B653" s="1">
        <v>2</v>
      </c>
      <c r="C653" s="1">
        <v>3124</v>
      </c>
      <c r="D653" s="6">
        <v>1.64</v>
      </c>
      <c r="E653" s="6">
        <v>48.3</v>
      </c>
      <c r="F653" s="5">
        <v>2.6</v>
      </c>
      <c r="G653" s="5">
        <v>230</v>
      </c>
      <c r="H653" s="6">
        <v>2.2942423172024018</v>
      </c>
      <c r="I653" s="6">
        <v>0.39052496798975672</v>
      </c>
      <c r="J653" s="6">
        <v>79.211999999999989</v>
      </c>
      <c r="K653" s="1" t="s">
        <v>16</v>
      </c>
      <c r="L653" s="1" t="s">
        <v>16</v>
      </c>
      <c r="M653" s="1" t="s">
        <v>16</v>
      </c>
      <c r="N653" s="1">
        <v>3</v>
      </c>
      <c r="O653" s="1">
        <v>2</v>
      </c>
      <c r="P653" s="5">
        <v>36</v>
      </c>
    </row>
    <row r="654" spans="1:16">
      <c r="A654" s="1">
        <v>68</v>
      </c>
      <c r="B654" s="1">
        <v>3</v>
      </c>
      <c r="C654" s="1">
        <v>3096</v>
      </c>
      <c r="D654" s="6">
        <v>1.8</v>
      </c>
      <c r="E654" s="6">
        <v>47.7</v>
      </c>
      <c r="F654" s="5">
        <v>2.8</v>
      </c>
      <c r="G654" s="5">
        <v>194</v>
      </c>
      <c r="H654" s="6">
        <v>2.1605960264900661</v>
      </c>
      <c r="I654" s="6">
        <v>0.38210594315245477</v>
      </c>
      <c r="J654" s="6">
        <v>85.86</v>
      </c>
      <c r="K654" s="1" t="s">
        <v>16</v>
      </c>
      <c r="L654" s="1" t="s">
        <v>16</v>
      </c>
      <c r="M654" s="1" t="s">
        <v>16</v>
      </c>
      <c r="N654" s="1">
        <v>3</v>
      </c>
      <c r="O654" s="1">
        <v>2</v>
      </c>
      <c r="P654" s="5">
        <v>44</v>
      </c>
    </row>
    <row r="655" spans="1:16">
      <c r="A655" s="1">
        <v>68</v>
      </c>
      <c r="B655" s="1">
        <v>4</v>
      </c>
      <c r="C655" s="1">
        <v>3341</v>
      </c>
      <c r="D655" s="6">
        <v>1.8</v>
      </c>
      <c r="E655" s="6">
        <v>47.2</v>
      </c>
      <c r="F655" s="5">
        <v>3.3</v>
      </c>
      <c r="G655" s="5">
        <v>50</v>
      </c>
      <c r="H655" s="6">
        <v>1.9355980184005661</v>
      </c>
      <c r="I655" s="6">
        <v>0.43011074528584259</v>
      </c>
      <c r="J655" s="6">
        <v>84.96</v>
      </c>
      <c r="K655" s="1" t="s">
        <v>16</v>
      </c>
      <c r="L655" s="1" t="s">
        <v>16</v>
      </c>
      <c r="M655" s="1" t="s">
        <v>16</v>
      </c>
      <c r="N655" s="1">
        <v>3</v>
      </c>
      <c r="O655" s="1">
        <v>2</v>
      </c>
      <c r="P655" s="5">
        <v>100</v>
      </c>
    </row>
    <row r="656" spans="1:16">
      <c r="A656" s="1">
        <v>68</v>
      </c>
      <c r="B656" s="1">
        <v>5</v>
      </c>
      <c r="C656" s="1">
        <v>5899</v>
      </c>
      <c r="D656" s="6">
        <v>1.8</v>
      </c>
      <c r="E656" s="6">
        <v>86.5</v>
      </c>
      <c r="F656" s="5">
        <v>3.8</v>
      </c>
      <c r="G656" s="5">
        <v>146</v>
      </c>
      <c r="H656" s="6">
        <v>2.6231884057971016</v>
      </c>
      <c r="I656" s="6">
        <v>0.56551957958976096</v>
      </c>
      <c r="J656" s="6">
        <v>155.69999999999999</v>
      </c>
      <c r="K656" s="1" t="s">
        <v>16</v>
      </c>
      <c r="L656" s="1" t="s">
        <v>16</v>
      </c>
      <c r="M656" s="1" t="s">
        <v>16</v>
      </c>
      <c r="N656" s="1">
        <v>3</v>
      </c>
      <c r="O656" s="1">
        <v>2</v>
      </c>
      <c r="P656" s="5">
        <v>95</v>
      </c>
    </row>
    <row r="657" spans="1:16">
      <c r="A657" s="1">
        <v>68</v>
      </c>
      <c r="B657" s="1">
        <v>6</v>
      </c>
      <c r="C657" s="1">
        <v>7666</v>
      </c>
      <c r="D657" s="6">
        <v>1.8</v>
      </c>
      <c r="E657" s="6">
        <v>94.5</v>
      </c>
      <c r="F657" s="5">
        <v>3</v>
      </c>
      <c r="G657" s="5">
        <v>842</v>
      </c>
      <c r="H657" s="6">
        <v>1.993182633656261</v>
      </c>
      <c r="I657" s="6">
        <v>0.46869292981998434</v>
      </c>
      <c r="J657" s="6">
        <v>170.1</v>
      </c>
      <c r="K657" s="1" t="s">
        <v>16</v>
      </c>
      <c r="L657" s="1" t="s">
        <v>16</v>
      </c>
      <c r="M657" s="1" t="s">
        <v>16</v>
      </c>
      <c r="N657" s="1">
        <v>3</v>
      </c>
      <c r="O657" s="1">
        <v>2</v>
      </c>
      <c r="P657" s="5">
        <v>20</v>
      </c>
    </row>
    <row r="658" spans="1:16">
      <c r="A658" s="1">
        <v>68</v>
      </c>
      <c r="B658" s="1">
        <v>7</v>
      </c>
      <c r="C658" s="1">
        <v>10961</v>
      </c>
      <c r="D658" s="6">
        <v>1.8</v>
      </c>
      <c r="E658" s="6">
        <v>100.2</v>
      </c>
      <c r="F658" s="5">
        <v>2.9</v>
      </c>
      <c r="G658" s="5">
        <v>507</v>
      </c>
      <c r="H658" s="6">
        <v>1.9085173501577288</v>
      </c>
      <c r="I658" s="6">
        <v>0.52130280083933944</v>
      </c>
      <c r="J658" s="6">
        <v>180.36</v>
      </c>
      <c r="K658" s="1" t="s">
        <v>16</v>
      </c>
      <c r="L658" s="1" t="s">
        <v>16</v>
      </c>
      <c r="M658" s="1" t="s">
        <v>16</v>
      </c>
      <c r="N658" s="1">
        <v>3</v>
      </c>
      <c r="O658" s="1">
        <v>2</v>
      </c>
      <c r="P658" s="5">
        <v>34</v>
      </c>
    </row>
    <row r="659" spans="1:16">
      <c r="A659" s="1">
        <v>68</v>
      </c>
      <c r="B659" s="1">
        <v>8</v>
      </c>
      <c r="C659" s="1">
        <v>9909</v>
      </c>
      <c r="D659" s="6">
        <v>1.8</v>
      </c>
      <c r="E659" s="6">
        <v>100.4</v>
      </c>
      <c r="F659" s="5">
        <v>3.5</v>
      </c>
      <c r="G659" s="5">
        <v>-476</v>
      </c>
      <c r="H659" s="6">
        <v>2.0158730158730158</v>
      </c>
      <c r="I659" s="6">
        <v>0.54576647492178831</v>
      </c>
      <c r="J659" s="6">
        <v>180.72</v>
      </c>
      <c r="K659" s="1" t="s">
        <v>16</v>
      </c>
      <c r="L659" s="1" t="s">
        <v>16</v>
      </c>
      <c r="M659" s="1" t="s">
        <v>16</v>
      </c>
      <c r="N659" s="1">
        <v>3</v>
      </c>
      <c r="O659" s="1">
        <v>2</v>
      </c>
      <c r="P659" s="5">
        <v>100</v>
      </c>
    </row>
    <row r="660" spans="1:16">
      <c r="A660" s="1">
        <v>68</v>
      </c>
      <c r="B660" s="1">
        <v>9</v>
      </c>
      <c r="C660" s="1">
        <v>10174</v>
      </c>
      <c r="D660" s="6">
        <v>1.8</v>
      </c>
      <c r="E660" s="6">
        <v>100.9</v>
      </c>
      <c r="F660" s="5">
        <v>4.2</v>
      </c>
      <c r="G660" s="5">
        <v>254</v>
      </c>
      <c r="H660" s="6">
        <v>1.6526396327467483</v>
      </c>
      <c r="I660" s="6">
        <v>0.52221348535482603</v>
      </c>
      <c r="J660" s="6">
        <v>181.62</v>
      </c>
      <c r="K660" s="1" t="s">
        <v>16</v>
      </c>
      <c r="L660" s="1" t="s">
        <v>16</v>
      </c>
      <c r="M660" s="1" t="s">
        <v>16</v>
      </c>
      <c r="N660" s="1">
        <v>3</v>
      </c>
      <c r="O660" s="1">
        <v>2</v>
      </c>
      <c r="P660" s="5">
        <v>71</v>
      </c>
    </row>
    <row r="661" spans="1:16">
      <c r="A661" s="1">
        <v>68</v>
      </c>
      <c r="B661" s="1">
        <v>10</v>
      </c>
      <c r="C661" s="1">
        <v>14518</v>
      </c>
      <c r="D661" s="6">
        <v>1.8</v>
      </c>
      <c r="E661" s="6">
        <v>151.9</v>
      </c>
      <c r="F661" s="5">
        <v>3.4</v>
      </c>
      <c r="G661" s="5">
        <v>404</v>
      </c>
      <c r="H661" s="6">
        <v>1.572407883461868</v>
      </c>
      <c r="I661" s="6">
        <v>0.39544014327042293</v>
      </c>
      <c r="J661" s="6">
        <v>273.42</v>
      </c>
      <c r="K661" s="1" t="s">
        <v>16</v>
      </c>
      <c r="L661" s="1" t="s">
        <v>16</v>
      </c>
      <c r="M661" s="1" t="s">
        <v>16</v>
      </c>
      <c r="N661" s="1">
        <v>3</v>
      </c>
      <c r="O661" s="1">
        <v>2</v>
      </c>
      <c r="P661" s="5">
        <v>51</v>
      </c>
    </row>
    <row r="662" spans="1:16">
      <c r="A662" s="1">
        <v>69</v>
      </c>
      <c r="B662" s="1">
        <v>1</v>
      </c>
      <c r="C662" s="1">
        <v>12210</v>
      </c>
      <c r="D662" s="6">
        <v>1.39</v>
      </c>
      <c r="E662" s="6">
        <v>48.8</v>
      </c>
      <c r="F662" s="5">
        <v>5.8</v>
      </c>
      <c r="G662" s="5">
        <v>91.8</v>
      </c>
      <c r="H662" s="6">
        <v>1.5230224321133412</v>
      </c>
      <c r="I662" s="6">
        <v>0.45102375102375103</v>
      </c>
      <c r="J662" s="6">
        <v>67.831999999999994</v>
      </c>
      <c r="K662" s="1" t="s">
        <v>16</v>
      </c>
      <c r="L662" s="1" t="s">
        <v>17</v>
      </c>
      <c r="M662" s="1" t="s">
        <v>16</v>
      </c>
      <c r="N662" s="1">
        <v>2</v>
      </c>
      <c r="O662" s="1">
        <v>1</v>
      </c>
      <c r="P662" s="5">
        <v>74</v>
      </c>
    </row>
    <row r="663" spans="1:16">
      <c r="A663" s="1">
        <v>69</v>
      </c>
      <c r="B663" s="1">
        <v>2</v>
      </c>
      <c r="C663" s="1">
        <v>11850</v>
      </c>
      <c r="D663" s="6">
        <v>1.42</v>
      </c>
      <c r="E663" s="6">
        <v>49.9</v>
      </c>
      <c r="F663" s="5">
        <v>5.3</v>
      </c>
      <c r="G663" s="5">
        <v>97.2</v>
      </c>
      <c r="H663" s="6">
        <v>1.582278481012658</v>
      </c>
      <c r="I663" s="6">
        <v>0.44531645569620254</v>
      </c>
      <c r="J663" s="6">
        <v>70.85799999999999</v>
      </c>
      <c r="K663" s="1" t="s">
        <v>16</v>
      </c>
      <c r="L663" s="1" t="s">
        <v>17</v>
      </c>
      <c r="M663" s="1" t="s">
        <v>16</v>
      </c>
      <c r="N663" s="1">
        <v>2</v>
      </c>
      <c r="O663" s="1">
        <v>1</v>
      </c>
      <c r="P663" s="5">
        <v>73</v>
      </c>
    </row>
    <row r="664" spans="1:16">
      <c r="A664" s="1">
        <v>69</v>
      </c>
      <c r="B664" s="1">
        <v>3</v>
      </c>
      <c r="C664" s="1">
        <v>11901</v>
      </c>
      <c r="D664" s="6">
        <v>1.46</v>
      </c>
      <c r="E664" s="6">
        <v>50.8</v>
      </c>
      <c r="F664" s="5">
        <v>5</v>
      </c>
      <c r="G664" s="5">
        <v>106.1</v>
      </c>
      <c r="H664" s="6">
        <v>1.6553169198533264</v>
      </c>
      <c r="I664" s="6">
        <v>0.4389547096882615</v>
      </c>
      <c r="J664" s="6">
        <v>74.167999999999992</v>
      </c>
      <c r="K664" s="1" t="s">
        <v>16</v>
      </c>
      <c r="L664" s="1" t="s">
        <v>17</v>
      </c>
      <c r="M664" s="1" t="s">
        <v>16</v>
      </c>
      <c r="N664" s="1">
        <v>2</v>
      </c>
      <c r="O664" s="1">
        <v>1</v>
      </c>
      <c r="P664" s="5">
        <v>70</v>
      </c>
    </row>
    <row r="665" spans="1:16">
      <c r="A665" s="1">
        <v>69</v>
      </c>
      <c r="B665" s="1">
        <v>4</v>
      </c>
      <c r="C665" s="1">
        <v>6895</v>
      </c>
      <c r="D665" s="6">
        <v>1.5</v>
      </c>
      <c r="E665" s="6">
        <v>130.4</v>
      </c>
      <c r="F665" s="5">
        <v>4.8</v>
      </c>
      <c r="G665" s="5">
        <v>-166.9</v>
      </c>
      <c r="H665" s="6">
        <v>1.3589301121656601</v>
      </c>
      <c r="I665" s="6">
        <v>0.39477882523567803</v>
      </c>
      <c r="J665" s="6">
        <v>195.6</v>
      </c>
      <c r="K665" s="1" t="s">
        <v>16</v>
      </c>
      <c r="L665" s="1" t="s">
        <v>17</v>
      </c>
      <c r="M665" s="1" t="s">
        <v>16</v>
      </c>
      <c r="N665" s="1">
        <v>2</v>
      </c>
      <c r="O665" s="1">
        <v>1</v>
      </c>
      <c r="P665" s="5">
        <v>100</v>
      </c>
    </row>
    <row r="666" spans="1:16">
      <c r="A666" s="1">
        <v>69</v>
      </c>
      <c r="B666" s="1">
        <v>5</v>
      </c>
      <c r="C666" s="1">
        <v>6731</v>
      </c>
      <c r="D666" s="6">
        <v>1.78</v>
      </c>
      <c r="E666" s="6">
        <v>133.9</v>
      </c>
      <c r="F666" s="5">
        <v>6.5</v>
      </c>
      <c r="G666" s="5">
        <v>258.60000000000002</v>
      </c>
      <c r="H666" s="6">
        <v>1.3264299802761339</v>
      </c>
      <c r="I666" s="6">
        <v>0.45624721438122123</v>
      </c>
      <c r="J666" s="6">
        <v>238.34200000000001</v>
      </c>
      <c r="K666" s="1" t="s">
        <v>16</v>
      </c>
      <c r="L666" s="1" t="s">
        <v>17</v>
      </c>
      <c r="M666" s="1" t="s">
        <v>16</v>
      </c>
      <c r="N666" s="1">
        <v>2</v>
      </c>
      <c r="O666" s="1">
        <v>1</v>
      </c>
      <c r="P666" s="5">
        <v>100</v>
      </c>
    </row>
    <row r="667" spans="1:16">
      <c r="A667" s="1">
        <v>69</v>
      </c>
      <c r="B667" s="1">
        <v>6</v>
      </c>
      <c r="C667" s="1">
        <v>11550</v>
      </c>
      <c r="D667" s="6">
        <v>1.78</v>
      </c>
      <c r="E667" s="6">
        <v>136.4</v>
      </c>
      <c r="F667" s="5">
        <v>5.7</v>
      </c>
      <c r="G667" s="5">
        <v>300.8</v>
      </c>
      <c r="H667" s="6">
        <v>1.5447941888619856</v>
      </c>
      <c r="I667" s="6">
        <v>0.62761904761904763</v>
      </c>
      <c r="J667" s="6">
        <v>242.792</v>
      </c>
      <c r="K667" s="1" t="s">
        <v>16</v>
      </c>
      <c r="L667" s="1" t="s">
        <v>17</v>
      </c>
      <c r="M667" s="1" t="s">
        <v>16</v>
      </c>
      <c r="N667" s="1">
        <v>2</v>
      </c>
      <c r="O667" s="1">
        <v>1</v>
      </c>
      <c r="P667" s="5">
        <v>86</v>
      </c>
    </row>
    <row r="668" spans="1:16">
      <c r="A668" s="1">
        <v>69</v>
      </c>
      <c r="B668" s="1">
        <v>7</v>
      </c>
      <c r="C668" s="1">
        <v>11790</v>
      </c>
      <c r="D668" s="6">
        <v>1.78</v>
      </c>
      <c r="E668" s="6">
        <v>139.4</v>
      </c>
      <c r="F668" s="5">
        <v>5</v>
      </c>
      <c r="G668" s="5">
        <v>243.7</v>
      </c>
      <c r="H668" s="6">
        <v>1.7124939700916546</v>
      </c>
      <c r="I668" s="6">
        <v>0.60076335877862597</v>
      </c>
      <c r="J668" s="6">
        <v>248.13200000000001</v>
      </c>
      <c r="K668" s="1" t="s">
        <v>16</v>
      </c>
      <c r="L668" s="1" t="s">
        <v>17</v>
      </c>
      <c r="M668" s="1" t="s">
        <v>16</v>
      </c>
      <c r="N668" s="1">
        <v>2</v>
      </c>
      <c r="O668" s="1">
        <v>1</v>
      </c>
      <c r="P668" s="5">
        <v>100</v>
      </c>
    </row>
    <row r="669" spans="1:16">
      <c r="A669" s="1">
        <v>69</v>
      </c>
      <c r="B669" s="1">
        <v>8</v>
      </c>
      <c r="C669" s="1">
        <v>12614</v>
      </c>
      <c r="D669" s="6">
        <v>1.78</v>
      </c>
      <c r="E669" s="6">
        <v>142.4</v>
      </c>
      <c r="F669" s="5">
        <v>5.0999999999999996</v>
      </c>
      <c r="G669" s="5">
        <v>397.4</v>
      </c>
      <c r="H669" s="6">
        <v>1.5868408321238507</v>
      </c>
      <c r="I669" s="6">
        <v>0.59013794196924052</v>
      </c>
      <c r="J669" s="6">
        <v>253.47200000000001</v>
      </c>
      <c r="K669" s="1" t="s">
        <v>16</v>
      </c>
      <c r="L669" s="1" t="s">
        <v>17</v>
      </c>
      <c r="M669" s="1" t="s">
        <v>16</v>
      </c>
      <c r="N669" s="1">
        <v>2</v>
      </c>
      <c r="O669" s="1">
        <v>1</v>
      </c>
      <c r="P669" s="5">
        <v>65</v>
      </c>
    </row>
    <row r="670" spans="1:16">
      <c r="A670" s="1">
        <v>69</v>
      </c>
      <c r="B670" s="1">
        <v>9</v>
      </c>
      <c r="C670" s="1">
        <v>14627</v>
      </c>
      <c r="D670" s="6">
        <v>1.78</v>
      </c>
      <c r="E670" s="6">
        <v>159.69999999999999</v>
      </c>
      <c r="F670" s="5">
        <v>5.2</v>
      </c>
      <c r="G670" s="5">
        <v>424.2</v>
      </c>
      <c r="H670" s="6">
        <v>1.5061028770706189</v>
      </c>
      <c r="I670" s="6">
        <v>0.51001572434538867</v>
      </c>
      <c r="J670" s="6">
        <v>284.26599999999996</v>
      </c>
      <c r="K670" s="1" t="s">
        <v>16</v>
      </c>
      <c r="L670" s="1" t="s">
        <v>17</v>
      </c>
      <c r="M670" s="1" t="s">
        <v>16</v>
      </c>
      <c r="N670" s="1">
        <v>2</v>
      </c>
      <c r="O670" s="1">
        <v>1</v>
      </c>
      <c r="P670" s="5">
        <v>66</v>
      </c>
    </row>
    <row r="671" spans="1:16">
      <c r="A671" s="1">
        <v>69</v>
      </c>
      <c r="B671" s="1">
        <v>10</v>
      </c>
      <c r="C671" s="1">
        <v>13364</v>
      </c>
      <c r="D671" s="6">
        <v>1.79</v>
      </c>
      <c r="E671" s="6">
        <v>160.80000000000001</v>
      </c>
      <c r="F671" s="5">
        <v>4.8</v>
      </c>
      <c r="G671" s="5">
        <v>614.70000000000005</v>
      </c>
      <c r="H671" s="6">
        <v>1.5565648224607764</v>
      </c>
      <c r="I671" s="6">
        <v>0.50142173002095181</v>
      </c>
      <c r="J671" s="6">
        <v>287.83200000000005</v>
      </c>
      <c r="K671" s="1" t="s">
        <v>16</v>
      </c>
      <c r="L671" s="1" t="s">
        <v>17</v>
      </c>
      <c r="M671" s="1" t="s">
        <v>16</v>
      </c>
      <c r="N671" s="1">
        <v>2</v>
      </c>
      <c r="O671" s="1">
        <v>1</v>
      </c>
      <c r="P671" s="5">
        <v>47</v>
      </c>
    </row>
    <row r="672" spans="1:16">
      <c r="A672" s="1">
        <v>70</v>
      </c>
      <c r="B672" s="1">
        <v>1</v>
      </c>
      <c r="C672" s="1">
        <v>11439</v>
      </c>
      <c r="D672" s="6">
        <v>0.9</v>
      </c>
      <c r="E672" s="6">
        <v>558</v>
      </c>
      <c r="F672" s="5">
        <v>2.9</v>
      </c>
      <c r="G672" s="5">
        <v>1104.0999999999999</v>
      </c>
      <c r="H672" s="6">
        <v>4.977064220183486</v>
      </c>
      <c r="I672" s="6">
        <v>0.51184544103505547</v>
      </c>
      <c r="J672" s="6">
        <v>502.2</v>
      </c>
      <c r="K672" s="1" t="s">
        <v>16</v>
      </c>
      <c r="L672" s="1" t="s">
        <v>17</v>
      </c>
      <c r="M672" s="1" t="s">
        <v>16</v>
      </c>
      <c r="N672" s="1">
        <v>1</v>
      </c>
      <c r="O672" s="1">
        <v>1</v>
      </c>
      <c r="P672" s="5">
        <v>32</v>
      </c>
    </row>
    <row r="673" spans="1:16">
      <c r="A673" s="1">
        <v>70</v>
      </c>
      <c r="B673" s="1">
        <v>2</v>
      </c>
      <c r="C673" s="1">
        <v>11846</v>
      </c>
      <c r="D673" s="6">
        <v>0.92</v>
      </c>
      <c r="E673" s="6">
        <v>563.4</v>
      </c>
      <c r="F673" s="5">
        <v>2.2999999999999998</v>
      </c>
      <c r="G673" s="5">
        <v>1403.8</v>
      </c>
      <c r="H673" s="6">
        <v>5.282663316582914</v>
      </c>
      <c r="I673" s="6">
        <v>0.45804490967415162</v>
      </c>
      <c r="J673" s="6">
        <v>518.32799999999997</v>
      </c>
      <c r="K673" s="1" t="s">
        <v>16</v>
      </c>
      <c r="L673" s="1" t="s">
        <v>17</v>
      </c>
      <c r="M673" s="1" t="s">
        <v>16</v>
      </c>
      <c r="N673" s="1">
        <v>1</v>
      </c>
      <c r="O673" s="1">
        <v>1</v>
      </c>
      <c r="P673" s="5">
        <v>33</v>
      </c>
    </row>
    <row r="674" spans="1:16">
      <c r="A674" s="1">
        <v>70</v>
      </c>
      <c r="B674" s="1">
        <v>3</v>
      </c>
      <c r="C674" s="1">
        <v>11266</v>
      </c>
      <c r="D674" s="6">
        <v>0.95</v>
      </c>
      <c r="E674" s="6">
        <v>556.29999999999995</v>
      </c>
      <c r="F674" s="5">
        <v>1.9</v>
      </c>
      <c r="G674" s="5">
        <v>1403.4</v>
      </c>
      <c r="H674" s="6">
        <v>6.7520215633423177</v>
      </c>
      <c r="I674" s="6">
        <v>0.48908219421267529</v>
      </c>
      <c r="J674" s="6">
        <v>528.48500000000001</v>
      </c>
      <c r="K674" s="1" t="s">
        <v>16</v>
      </c>
      <c r="L674" s="1" t="s">
        <v>17</v>
      </c>
      <c r="M674" s="1" t="s">
        <v>16</v>
      </c>
      <c r="N674" s="1">
        <v>1</v>
      </c>
      <c r="O674" s="1">
        <v>1</v>
      </c>
      <c r="P674" s="5">
        <v>38</v>
      </c>
    </row>
    <row r="675" spans="1:16">
      <c r="A675" s="1">
        <v>70</v>
      </c>
      <c r="B675" s="1">
        <v>4</v>
      </c>
      <c r="C675" s="1">
        <v>11510</v>
      </c>
      <c r="D675" s="6">
        <v>0.99</v>
      </c>
      <c r="E675" s="6">
        <v>538.29999999999995</v>
      </c>
      <c r="F675" s="5">
        <v>2</v>
      </c>
      <c r="G675" s="5">
        <v>1353.1</v>
      </c>
      <c r="H675" s="6">
        <v>6.5997229916897506</v>
      </c>
      <c r="I675" s="6">
        <v>0.5090356211989574</v>
      </c>
      <c r="J675" s="6">
        <v>532.91699999999992</v>
      </c>
      <c r="K675" s="1" t="s">
        <v>16</v>
      </c>
      <c r="L675" s="1" t="s">
        <v>17</v>
      </c>
      <c r="M675" s="1" t="s">
        <v>16</v>
      </c>
      <c r="N675" s="1">
        <v>1</v>
      </c>
      <c r="O675" s="1">
        <v>1</v>
      </c>
      <c r="P675" s="5">
        <v>40</v>
      </c>
    </row>
    <row r="676" spans="1:16">
      <c r="A676" s="1">
        <v>70</v>
      </c>
      <c r="B676" s="1">
        <v>5</v>
      </c>
      <c r="C676" s="1">
        <v>12816</v>
      </c>
      <c r="D676" s="6">
        <v>1.03</v>
      </c>
      <c r="E676" s="6">
        <v>540.6</v>
      </c>
      <c r="F676" s="5">
        <v>1.8</v>
      </c>
      <c r="G676" s="5">
        <v>1608.7</v>
      </c>
      <c r="H676" s="6">
        <v>6.0721868365180462</v>
      </c>
      <c r="I676" s="6">
        <v>0.45045255930087391</v>
      </c>
      <c r="J676" s="6">
        <v>556.81799999999998</v>
      </c>
      <c r="K676" s="1" t="s">
        <v>16</v>
      </c>
      <c r="L676" s="1" t="s">
        <v>17</v>
      </c>
      <c r="M676" s="1" t="s">
        <v>16</v>
      </c>
      <c r="N676" s="1">
        <v>1</v>
      </c>
      <c r="O676" s="1">
        <v>1</v>
      </c>
      <c r="P676" s="5">
        <v>34</v>
      </c>
    </row>
    <row r="677" spans="1:16">
      <c r="A677" s="1">
        <v>70</v>
      </c>
      <c r="B677" s="1">
        <v>6</v>
      </c>
      <c r="C677" s="1">
        <v>14480</v>
      </c>
      <c r="D677" s="6">
        <v>1.08</v>
      </c>
      <c r="E677" s="6">
        <v>533.4</v>
      </c>
      <c r="F677" s="5">
        <v>1.8</v>
      </c>
      <c r="G677" s="5">
        <v>1801.7</v>
      </c>
      <c r="H677" s="6">
        <v>5.3330249768732649</v>
      </c>
      <c r="I677" s="6">
        <v>0.3158839779005525</v>
      </c>
      <c r="J677" s="6">
        <v>576.072</v>
      </c>
      <c r="K677" s="1" t="s">
        <v>16</v>
      </c>
      <c r="L677" s="1" t="s">
        <v>17</v>
      </c>
      <c r="M677" s="1" t="s">
        <v>16</v>
      </c>
      <c r="N677" s="1">
        <v>1</v>
      </c>
      <c r="O677" s="1">
        <v>1</v>
      </c>
      <c r="P677" s="5">
        <v>32</v>
      </c>
    </row>
    <row r="678" spans="1:16">
      <c r="A678" s="1">
        <v>70</v>
      </c>
      <c r="B678" s="1">
        <v>7</v>
      </c>
      <c r="C678" s="1">
        <v>15008</v>
      </c>
      <c r="D678" s="6">
        <v>1.1200000000000001</v>
      </c>
      <c r="E678" s="6">
        <v>519.5</v>
      </c>
      <c r="F678" s="5">
        <v>1.8</v>
      </c>
      <c r="G678" s="5">
        <v>1742.2</v>
      </c>
      <c r="H678" s="6">
        <v>5.7175712971481154</v>
      </c>
      <c r="I678" s="6">
        <v>0.47507995735607678</v>
      </c>
      <c r="J678" s="6">
        <v>581.84</v>
      </c>
      <c r="K678" s="1" t="s">
        <v>16</v>
      </c>
      <c r="L678" s="1" t="s">
        <v>17</v>
      </c>
      <c r="M678" s="1" t="s">
        <v>16</v>
      </c>
      <c r="N678" s="1">
        <v>1</v>
      </c>
      <c r="O678" s="1">
        <v>1</v>
      </c>
      <c r="P678" s="5">
        <v>34</v>
      </c>
    </row>
    <row r="679" spans="1:16">
      <c r="A679" s="1">
        <v>70</v>
      </c>
      <c r="B679" s="1">
        <v>8</v>
      </c>
      <c r="C679" s="1">
        <v>15586</v>
      </c>
      <c r="D679" s="6">
        <v>1.2</v>
      </c>
      <c r="E679" s="6">
        <v>510.8</v>
      </c>
      <c r="F679" s="5">
        <v>2</v>
      </c>
      <c r="G679" s="5">
        <v>1748.5</v>
      </c>
      <c r="H679" s="6">
        <v>5.0678119349005417</v>
      </c>
      <c r="I679" s="6">
        <v>0.47709482869241626</v>
      </c>
      <c r="J679" s="6">
        <v>612.96</v>
      </c>
      <c r="K679" s="1" t="s">
        <v>16</v>
      </c>
      <c r="L679" s="1" t="s">
        <v>17</v>
      </c>
      <c r="M679" s="1" t="s">
        <v>16</v>
      </c>
      <c r="N679" s="1">
        <v>1</v>
      </c>
      <c r="O679" s="1">
        <v>1</v>
      </c>
      <c r="P679" s="5">
        <v>35</v>
      </c>
    </row>
    <row r="680" spans="1:16">
      <c r="A680" s="1">
        <v>70</v>
      </c>
      <c r="B680" s="1">
        <v>9</v>
      </c>
      <c r="C680" s="1">
        <v>16780</v>
      </c>
      <c r="D680" s="6">
        <v>1.36</v>
      </c>
      <c r="E680" s="6">
        <v>501.6</v>
      </c>
      <c r="F680" s="5">
        <v>2.7</v>
      </c>
      <c r="G680" s="5">
        <v>1716.7</v>
      </c>
      <c r="H680" s="6">
        <v>3.7879911045218675</v>
      </c>
      <c r="I680" s="6">
        <v>0.43027413587604291</v>
      </c>
      <c r="J680" s="6">
        <v>682.17600000000004</v>
      </c>
      <c r="K680" s="1" t="s">
        <v>16</v>
      </c>
      <c r="L680" s="1" t="s">
        <v>17</v>
      </c>
      <c r="M680" s="1" t="s">
        <v>16</v>
      </c>
      <c r="N680" s="1">
        <v>1</v>
      </c>
      <c r="O680" s="1">
        <v>1</v>
      </c>
      <c r="P680" s="5">
        <v>39</v>
      </c>
    </row>
    <row r="681" spans="1:16">
      <c r="A681" s="1">
        <v>70</v>
      </c>
      <c r="B681" s="1">
        <v>10</v>
      </c>
      <c r="C681" s="1">
        <v>17018</v>
      </c>
      <c r="D681" s="6">
        <v>1.6</v>
      </c>
      <c r="E681" s="6">
        <v>482.9</v>
      </c>
      <c r="F681" s="5">
        <v>2.5</v>
      </c>
      <c r="G681" s="5">
        <v>1800.2</v>
      </c>
      <c r="H681" s="6">
        <v>4.5593590677348868</v>
      </c>
      <c r="I681" s="6">
        <v>0.44411799271359736</v>
      </c>
      <c r="J681" s="6">
        <v>772.64</v>
      </c>
      <c r="K681" s="1" t="s">
        <v>16</v>
      </c>
      <c r="L681" s="1" t="s">
        <v>17</v>
      </c>
      <c r="M681" s="1" t="s">
        <v>16</v>
      </c>
      <c r="N681" s="1">
        <v>1</v>
      </c>
      <c r="O681" s="1">
        <v>1</v>
      </c>
      <c r="P681" s="5">
        <v>43</v>
      </c>
    </row>
    <row r="682" spans="1:16">
      <c r="A682" s="1">
        <v>71</v>
      </c>
      <c r="B682" s="1">
        <v>1</v>
      </c>
      <c r="C682" s="1">
        <v>1257</v>
      </c>
      <c r="D682" s="6">
        <v>0.67</v>
      </c>
      <c r="E682" s="6">
        <v>42.1</v>
      </c>
      <c r="F682" s="5">
        <v>3.9</v>
      </c>
      <c r="G682" s="5">
        <v>52.5</v>
      </c>
      <c r="H682" s="6">
        <v>1.6633761105626852</v>
      </c>
      <c r="I682" s="6">
        <v>0.51392203659506763</v>
      </c>
      <c r="J682" s="6">
        <v>28.207000000000004</v>
      </c>
      <c r="K682" s="1" t="s">
        <v>16</v>
      </c>
      <c r="L682" s="1" t="s">
        <v>17</v>
      </c>
      <c r="M682" s="1" t="s">
        <v>16</v>
      </c>
      <c r="N682" s="1">
        <v>3</v>
      </c>
      <c r="O682" s="1">
        <v>1</v>
      </c>
      <c r="P682" s="5">
        <v>55</v>
      </c>
    </row>
    <row r="683" spans="1:16">
      <c r="A683" s="1">
        <v>71</v>
      </c>
      <c r="B683" s="1">
        <v>2</v>
      </c>
      <c r="C683" s="1">
        <v>1630</v>
      </c>
      <c r="D683" s="6">
        <v>0.7</v>
      </c>
      <c r="E683" s="6">
        <v>45.4</v>
      </c>
      <c r="F683" s="5">
        <v>3.1</v>
      </c>
      <c r="G683" s="5">
        <v>63.8</v>
      </c>
      <c r="H683" s="6">
        <v>1.9886363636363638</v>
      </c>
      <c r="I683" s="6">
        <v>0.56625766871165639</v>
      </c>
      <c r="J683" s="6">
        <v>31.78</v>
      </c>
      <c r="K683" s="1" t="s">
        <v>16</v>
      </c>
      <c r="L683" s="1" t="s">
        <v>17</v>
      </c>
      <c r="M683" s="1" t="s">
        <v>16</v>
      </c>
      <c r="N683" s="1">
        <v>3</v>
      </c>
      <c r="O683" s="1">
        <v>1</v>
      </c>
      <c r="P683" s="5">
        <v>49</v>
      </c>
    </row>
    <row r="684" spans="1:16">
      <c r="A684" s="1">
        <v>71</v>
      </c>
      <c r="B684" s="1">
        <v>3</v>
      </c>
      <c r="C684" s="1">
        <v>2306</v>
      </c>
      <c r="D684" s="6">
        <v>0.73</v>
      </c>
      <c r="E684" s="6">
        <v>48</v>
      </c>
      <c r="F684" s="5">
        <v>2.6</v>
      </c>
      <c r="G684" s="5">
        <v>77.5</v>
      </c>
      <c r="H684" s="6">
        <v>2.3811410459587958</v>
      </c>
      <c r="I684" s="6">
        <v>0.58586296617519518</v>
      </c>
      <c r="J684" s="6">
        <v>35.04</v>
      </c>
      <c r="K684" s="1" t="s">
        <v>16</v>
      </c>
      <c r="L684" s="1" t="s">
        <v>17</v>
      </c>
      <c r="M684" s="1" t="s">
        <v>16</v>
      </c>
      <c r="N684" s="1">
        <v>3</v>
      </c>
      <c r="O684" s="1">
        <v>1</v>
      </c>
      <c r="P684" s="5">
        <v>44</v>
      </c>
    </row>
    <row r="685" spans="1:16">
      <c r="A685" s="1">
        <v>71</v>
      </c>
      <c r="B685" s="1">
        <v>4</v>
      </c>
      <c r="C685" s="1">
        <v>9612</v>
      </c>
      <c r="D685" s="6">
        <v>0.76</v>
      </c>
      <c r="E685" s="6">
        <v>68.599999999999994</v>
      </c>
      <c r="F685" s="5">
        <v>2.2999999999999998</v>
      </c>
      <c r="G685" s="5">
        <v>70.8</v>
      </c>
      <c r="H685" s="6">
        <v>1.7643742953776775</v>
      </c>
      <c r="I685" s="6">
        <v>0.61579275905118602</v>
      </c>
      <c r="J685" s="6">
        <v>52.135999999999996</v>
      </c>
      <c r="K685" s="1" t="s">
        <v>16</v>
      </c>
      <c r="L685" s="1" t="s">
        <v>17</v>
      </c>
      <c r="M685" s="1" t="s">
        <v>16</v>
      </c>
      <c r="N685" s="1">
        <v>3</v>
      </c>
      <c r="O685" s="1">
        <v>1</v>
      </c>
      <c r="P685" s="5">
        <v>73</v>
      </c>
    </row>
    <row r="686" spans="1:16">
      <c r="A686" s="1">
        <v>71</v>
      </c>
      <c r="B686" s="1">
        <v>5</v>
      </c>
      <c r="C686" s="1">
        <v>9540</v>
      </c>
      <c r="D686" s="6">
        <v>0.65</v>
      </c>
      <c r="E686" s="6">
        <v>112.7</v>
      </c>
      <c r="F686" s="5">
        <v>3.2</v>
      </c>
      <c r="G686" s="5">
        <v>77.099999999999994</v>
      </c>
      <c r="H686" s="6">
        <v>1.2474645030425964</v>
      </c>
      <c r="I686" s="6">
        <v>0.53647798742138364</v>
      </c>
      <c r="J686" s="6">
        <v>73.254999999999995</v>
      </c>
      <c r="K686" s="1" t="s">
        <v>16</v>
      </c>
      <c r="L686" s="1" t="s">
        <v>17</v>
      </c>
      <c r="M686" s="1" t="s">
        <v>16</v>
      </c>
      <c r="N686" s="1">
        <v>3</v>
      </c>
      <c r="O686" s="1">
        <v>1</v>
      </c>
      <c r="P686" s="5">
        <v>62</v>
      </c>
    </row>
    <row r="687" spans="1:16">
      <c r="A687" s="1">
        <v>71</v>
      </c>
      <c r="B687" s="1">
        <v>6</v>
      </c>
      <c r="C687" s="1">
        <v>8418</v>
      </c>
      <c r="D687" s="6">
        <v>0.2</v>
      </c>
      <c r="E687" s="6">
        <v>114.5</v>
      </c>
      <c r="F687" s="5">
        <v>0.6</v>
      </c>
      <c r="G687" s="5">
        <v>146.80000000000001</v>
      </c>
      <c r="H687" s="6">
        <v>2.3821656050955413</v>
      </c>
      <c r="I687" s="6">
        <v>0.45711570444286054</v>
      </c>
      <c r="J687" s="6">
        <v>22.9</v>
      </c>
      <c r="K687" s="1" t="s">
        <v>16</v>
      </c>
      <c r="L687" s="1" t="s">
        <v>17</v>
      </c>
      <c r="M687" s="1" t="s">
        <v>16</v>
      </c>
      <c r="N687" s="1">
        <v>3</v>
      </c>
      <c r="O687" s="1">
        <v>1</v>
      </c>
      <c r="P687" s="5">
        <v>16</v>
      </c>
    </row>
    <row r="688" spans="1:16">
      <c r="A688" s="1">
        <v>71</v>
      </c>
      <c r="B688" s="1">
        <v>7</v>
      </c>
      <c r="C688" s="1">
        <v>9533</v>
      </c>
      <c r="D688" s="6">
        <v>0.2</v>
      </c>
      <c r="E688" s="6">
        <v>123.9</v>
      </c>
      <c r="F688" s="5">
        <v>0.4</v>
      </c>
      <c r="G688" s="5">
        <v>238.6</v>
      </c>
      <c r="H688" s="6">
        <v>2.8207236842105265</v>
      </c>
      <c r="I688" s="6">
        <v>0.36955837616699883</v>
      </c>
      <c r="J688" s="6">
        <v>24.78</v>
      </c>
      <c r="K688" s="1" t="s">
        <v>16</v>
      </c>
      <c r="L688" s="1" t="s">
        <v>17</v>
      </c>
      <c r="M688" s="1" t="s">
        <v>16</v>
      </c>
      <c r="N688" s="1">
        <v>3</v>
      </c>
      <c r="O688" s="1">
        <v>1</v>
      </c>
      <c r="P688" s="5">
        <v>10</v>
      </c>
    </row>
    <row r="689" spans="1:16">
      <c r="A689" s="1">
        <v>71</v>
      </c>
      <c r="B689" s="1">
        <v>8</v>
      </c>
      <c r="C689" s="1">
        <v>10103</v>
      </c>
      <c r="D689" s="6">
        <v>0.3</v>
      </c>
      <c r="E689" s="6">
        <v>121.7</v>
      </c>
      <c r="F689" s="5">
        <v>0.7</v>
      </c>
      <c r="G689" s="5">
        <v>343.1</v>
      </c>
      <c r="H689" s="6">
        <v>2.2609819121447026</v>
      </c>
      <c r="I689" s="6">
        <v>0.38196575274670891</v>
      </c>
      <c r="J689" s="6">
        <v>36.51</v>
      </c>
      <c r="K689" s="1" t="s">
        <v>16</v>
      </c>
      <c r="L689" s="1" t="s">
        <v>17</v>
      </c>
      <c r="M689" s="1" t="s">
        <v>16</v>
      </c>
      <c r="N689" s="1">
        <v>3</v>
      </c>
      <c r="O689" s="1">
        <v>1</v>
      </c>
      <c r="P689" s="5">
        <v>11</v>
      </c>
    </row>
    <row r="690" spans="1:16">
      <c r="A690" s="1">
        <v>71</v>
      </c>
      <c r="B690" s="1">
        <v>9</v>
      </c>
      <c r="C690" s="1">
        <v>10037</v>
      </c>
      <c r="D690" s="6">
        <v>1.1000000000000001</v>
      </c>
      <c r="E690" s="6">
        <v>123.7</v>
      </c>
      <c r="F690" s="5">
        <v>2.2000000000000002</v>
      </c>
      <c r="G690" s="5">
        <v>381.7</v>
      </c>
      <c r="H690" s="6">
        <v>2.3573085846867747</v>
      </c>
      <c r="I690" s="6">
        <v>0.36714157616817772</v>
      </c>
      <c r="J690" s="6">
        <v>136.07</v>
      </c>
      <c r="K690" s="1" t="s">
        <v>16</v>
      </c>
      <c r="L690" s="1" t="s">
        <v>17</v>
      </c>
      <c r="M690" s="1" t="s">
        <v>16</v>
      </c>
      <c r="N690" s="1">
        <v>3</v>
      </c>
      <c r="O690" s="1">
        <v>1</v>
      </c>
      <c r="P690" s="5">
        <v>35</v>
      </c>
    </row>
    <row r="691" spans="1:16">
      <c r="A691" s="1">
        <v>71</v>
      </c>
      <c r="B691" s="1">
        <v>10</v>
      </c>
      <c r="C691" s="1">
        <v>10117</v>
      </c>
      <c r="D691" s="6">
        <v>2.25</v>
      </c>
      <c r="E691" s="6">
        <v>123.5</v>
      </c>
      <c r="F691" s="5">
        <v>3.6</v>
      </c>
      <c r="G691" s="5">
        <v>475.8</v>
      </c>
      <c r="H691" s="6">
        <v>2.8158689090125053</v>
      </c>
      <c r="I691" s="6">
        <v>0.34288820796678859</v>
      </c>
      <c r="J691" s="6">
        <v>277.875</v>
      </c>
      <c r="K691" s="1" t="s">
        <v>16</v>
      </c>
      <c r="L691" s="1" t="s">
        <v>17</v>
      </c>
      <c r="M691" s="1" t="s">
        <v>16</v>
      </c>
      <c r="N691" s="1">
        <v>3</v>
      </c>
      <c r="O691" s="1">
        <v>1</v>
      </c>
      <c r="P691" s="5">
        <v>59</v>
      </c>
    </row>
    <row r="692" spans="1:16">
      <c r="A692" s="1">
        <v>72</v>
      </c>
      <c r="B692" s="1">
        <v>1</v>
      </c>
      <c r="C692" s="1">
        <v>304</v>
      </c>
      <c r="D692" s="6">
        <v>0.63</v>
      </c>
      <c r="E692" s="6">
        <v>26</v>
      </c>
      <c r="F692" s="5">
        <v>9.9</v>
      </c>
      <c r="G692" s="5">
        <v>11.3</v>
      </c>
      <c r="H692" s="6">
        <v>1.3568376068376069</v>
      </c>
      <c r="I692" s="6">
        <v>0.57828947368421058</v>
      </c>
      <c r="J692" s="6">
        <v>16.38</v>
      </c>
      <c r="K692" s="1" t="s">
        <v>16</v>
      </c>
      <c r="L692" s="1" t="s">
        <v>17</v>
      </c>
      <c r="M692" s="1" t="s">
        <v>16</v>
      </c>
      <c r="N692" s="1">
        <v>2</v>
      </c>
      <c r="O692" s="1">
        <v>1</v>
      </c>
      <c r="P692" s="5">
        <v>100</v>
      </c>
    </row>
    <row r="693" spans="1:16">
      <c r="A693" s="1">
        <v>72</v>
      </c>
      <c r="B693" s="1">
        <v>2</v>
      </c>
      <c r="C693" s="1">
        <v>304</v>
      </c>
      <c r="D693" s="6">
        <v>0.63</v>
      </c>
      <c r="E693" s="6">
        <v>26</v>
      </c>
      <c r="F693" s="5">
        <v>9.6</v>
      </c>
      <c r="G693" s="5">
        <v>11.9</v>
      </c>
      <c r="H693" s="6">
        <v>1.4888888888888887</v>
      </c>
      <c r="I693" s="6">
        <v>0.58914473684210522</v>
      </c>
      <c r="J693" s="6">
        <v>16.38</v>
      </c>
      <c r="K693" s="1" t="s">
        <v>16</v>
      </c>
      <c r="L693" s="1" t="s">
        <v>17</v>
      </c>
      <c r="M693" s="1" t="s">
        <v>16</v>
      </c>
      <c r="N693" s="1">
        <v>2</v>
      </c>
      <c r="O693" s="1">
        <v>1</v>
      </c>
      <c r="P693" s="5">
        <v>100</v>
      </c>
    </row>
    <row r="694" spans="1:16">
      <c r="A694" s="1">
        <v>72</v>
      </c>
      <c r="B694" s="1">
        <v>3</v>
      </c>
      <c r="C694" s="1">
        <v>313</v>
      </c>
      <c r="D694" s="6">
        <v>0.81</v>
      </c>
      <c r="E694" s="6">
        <v>26.8</v>
      </c>
      <c r="F694" s="5">
        <v>5.9</v>
      </c>
      <c r="G694" s="5">
        <v>17.7</v>
      </c>
      <c r="H694" s="6">
        <v>2.5045703839122488</v>
      </c>
      <c r="I694" s="6">
        <v>0.5060702875399361</v>
      </c>
      <c r="J694" s="6">
        <v>21.708000000000002</v>
      </c>
      <c r="K694" s="1" t="s">
        <v>16</v>
      </c>
      <c r="L694" s="1" t="s">
        <v>17</v>
      </c>
      <c r="M694" s="1" t="s">
        <v>16</v>
      </c>
      <c r="N694" s="1">
        <v>2</v>
      </c>
      <c r="O694" s="1">
        <v>1</v>
      </c>
      <c r="P694" s="5">
        <v>100</v>
      </c>
    </row>
    <row r="695" spans="1:16">
      <c r="A695" s="1">
        <v>72</v>
      </c>
      <c r="B695" s="1">
        <v>4</v>
      </c>
      <c r="C695" s="1">
        <v>2152</v>
      </c>
      <c r="D695" s="6">
        <v>1.19</v>
      </c>
      <c r="E695" s="6">
        <v>97.6</v>
      </c>
      <c r="F695" s="5">
        <v>6.8</v>
      </c>
      <c r="G695" s="5">
        <v>117.2</v>
      </c>
      <c r="H695" s="6">
        <v>1.2092686459087618</v>
      </c>
      <c r="I695" s="6">
        <v>0.31110594795539032</v>
      </c>
      <c r="J695" s="6">
        <v>116.14399999999999</v>
      </c>
      <c r="K695" s="1" t="s">
        <v>16</v>
      </c>
      <c r="L695" s="1" t="s">
        <v>17</v>
      </c>
      <c r="M695" s="1" t="s">
        <v>16</v>
      </c>
      <c r="N695" s="1">
        <v>2</v>
      </c>
      <c r="O695" s="1">
        <v>1</v>
      </c>
      <c r="P695" s="5">
        <v>100</v>
      </c>
    </row>
    <row r="696" spans="1:16">
      <c r="A696" s="1">
        <v>72</v>
      </c>
      <c r="B696" s="1">
        <v>5</v>
      </c>
      <c r="C696" s="1">
        <v>3229</v>
      </c>
      <c r="D696" s="6">
        <v>1.39</v>
      </c>
      <c r="E696" s="6">
        <v>118.3</v>
      </c>
      <c r="F696" s="5">
        <v>7.1</v>
      </c>
      <c r="G696" s="5">
        <v>175.3</v>
      </c>
      <c r="H696" s="6">
        <v>1.3214525891055817</v>
      </c>
      <c r="I696" s="6">
        <v>0.40507897181790026</v>
      </c>
      <c r="J696" s="6">
        <v>164.43699999999998</v>
      </c>
      <c r="K696" s="1" t="s">
        <v>16</v>
      </c>
      <c r="L696" s="1" t="s">
        <v>17</v>
      </c>
      <c r="M696" s="1" t="s">
        <v>16</v>
      </c>
      <c r="N696" s="1">
        <v>2</v>
      </c>
      <c r="O696" s="1">
        <v>1</v>
      </c>
      <c r="P696" s="5">
        <v>100</v>
      </c>
    </row>
    <row r="697" spans="1:16">
      <c r="A697" s="1">
        <v>72</v>
      </c>
      <c r="B697" s="1">
        <v>6</v>
      </c>
      <c r="C697" s="1">
        <v>4625</v>
      </c>
      <c r="D697" s="6">
        <v>1.6</v>
      </c>
      <c r="E697" s="6">
        <v>135</v>
      </c>
      <c r="F697" s="5">
        <v>7.5</v>
      </c>
      <c r="G697" s="5">
        <v>278.3</v>
      </c>
      <c r="H697" s="6">
        <v>1.5262475696694748</v>
      </c>
      <c r="I697" s="6">
        <v>0.50897297297297295</v>
      </c>
      <c r="J697" s="6">
        <v>216</v>
      </c>
      <c r="K697" s="1" t="s">
        <v>16</v>
      </c>
      <c r="L697" s="1" t="s">
        <v>17</v>
      </c>
      <c r="M697" s="1" t="s">
        <v>16</v>
      </c>
      <c r="N697" s="1">
        <v>2</v>
      </c>
      <c r="O697" s="1">
        <v>1</v>
      </c>
      <c r="P697" s="5">
        <v>100</v>
      </c>
    </row>
    <row r="698" spans="1:16">
      <c r="A698" s="1">
        <v>72</v>
      </c>
      <c r="B698" s="1">
        <v>7</v>
      </c>
      <c r="C698" s="1">
        <v>6733</v>
      </c>
      <c r="D698" s="6">
        <v>2.08</v>
      </c>
      <c r="E698" s="6">
        <v>165.8</v>
      </c>
      <c r="F698" s="5">
        <v>6.1</v>
      </c>
      <c r="G698" s="5">
        <v>442.3</v>
      </c>
      <c r="H698" s="6">
        <v>1.7334401709401712</v>
      </c>
      <c r="I698" s="6">
        <v>0.47452844200207933</v>
      </c>
      <c r="J698" s="6">
        <v>344.86400000000003</v>
      </c>
      <c r="K698" s="1" t="s">
        <v>16</v>
      </c>
      <c r="L698" s="1" t="s">
        <v>17</v>
      </c>
      <c r="M698" s="1" t="s">
        <v>16</v>
      </c>
      <c r="N698" s="1">
        <v>2</v>
      </c>
      <c r="O698" s="1">
        <v>1</v>
      </c>
      <c r="P698" s="5">
        <v>100</v>
      </c>
    </row>
    <row r="699" spans="1:16">
      <c r="A699" s="1">
        <v>72</v>
      </c>
      <c r="B699" s="1">
        <v>8</v>
      </c>
      <c r="C699" s="1">
        <v>8354</v>
      </c>
      <c r="D699" s="6">
        <v>2.36</v>
      </c>
      <c r="E699" s="6">
        <v>180.9</v>
      </c>
      <c r="F699" s="5">
        <v>7.1</v>
      </c>
      <c r="G699" s="5">
        <v>608.4</v>
      </c>
      <c r="H699" s="6">
        <v>1.6991341991341991</v>
      </c>
      <c r="I699" s="6">
        <v>0.5553028489346421</v>
      </c>
      <c r="J699" s="6">
        <v>426.92399999999998</v>
      </c>
      <c r="K699" s="1" t="s">
        <v>16</v>
      </c>
      <c r="L699" s="1" t="s">
        <v>17</v>
      </c>
      <c r="M699" s="1" t="s">
        <v>16</v>
      </c>
      <c r="N699" s="1">
        <v>2</v>
      </c>
      <c r="O699" s="1">
        <v>1</v>
      </c>
      <c r="P699" s="5">
        <v>94</v>
      </c>
    </row>
    <row r="700" spans="1:16">
      <c r="A700" s="1">
        <v>72</v>
      </c>
      <c r="B700" s="1">
        <v>9</v>
      </c>
      <c r="C700" s="1">
        <v>9139</v>
      </c>
      <c r="D700" s="6">
        <v>2.58</v>
      </c>
      <c r="E700" s="6">
        <v>189</v>
      </c>
      <c r="F700" s="5">
        <v>6.4</v>
      </c>
      <c r="G700" s="5">
        <v>693.9</v>
      </c>
      <c r="H700" s="6">
        <v>2.3000551571980146</v>
      </c>
      <c r="I700" s="6">
        <v>0.57358573148046832</v>
      </c>
      <c r="J700" s="6">
        <v>487.62</v>
      </c>
      <c r="K700" s="1" t="s">
        <v>16</v>
      </c>
      <c r="L700" s="1" t="s">
        <v>17</v>
      </c>
      <c r="M700" s="1" t="s">
        <v>16</v>
      </c>
      <c r="N700" s="1">
        <v>2</v>
      </c>
      <c r="O700" s="1">
        <v>1</v>
      </c>
      <c r="P700" s="5">
        <v>98</v>
      </c>
    </row>
    <row r="701" spans="1:16">
      <c r="A701" s="1">
        <v>72</v>
      </c>
      <c r="B701" s="1">
        <v>10</v>
      </c>
      <c r="C701" s="1">
        <v>10553</v>
      </c>
      <c r="D701" s="6">
        <v>2.81</v>
      </c>
      <c r="E701" s="6">
        <v>207</v>
      </c>
      <c r="F701" s="5">
        <v>6.3</v>
      </c>
      <c r="G701" s="5">
        <v>831.6</v>
      </c>
      <c r="H701" s="6">
        <v>2.3689956331877733</v>
      </c>
      <c r="I701" s="6">
        <v>0.57178053634037718</v>
      </c>
      <c r="J701" s="6">
        <v>581.66999999999996</v>
      </c>
      <c r="K701" s="1" t="s">
        <v>16</v>
      </c>
      <c r="L701" s="1" t="s">
        <v>17</v>
      </c>
      <c r="M701" s="1" t="s">
        <v>16</v>
      </c>
      <c r="N701" s="1">
        <v>2</v>
      </c>
      <c r="O701" s="1">
        <v>1</v>
      </c>
      <c r="P701" s="5">
        <v>94</v>
      </c>
    </row>
    <row r="702" spans="1:16">
      <c r="A702" s="1">
        <v>73</v>
      </c>
      <c r="B702" s="1">
        <v>1</v>
      </c>
      <c r="C702" s="1">
        <v>14413</v>
      </c>
      <c r="D702" s="6">
        <v>0.66</v>
      </c>
      <c r="E702" s="6">
        <v>1101.5</v>
      </c>
      <c r="F702" s="5">
        <v>3.3</v>
      </c>
      <c r="G702" s="5">
        <v>1306.5999999999999</v>
      </c>
      <c r="H702" s="6">
        <v>4.4726166328600412</v>
      </c>
      <c r="I702" s="6">
        <v>0.52452646915978629</v>
      </c>
      <c r="J702" s="6">
        <v>726.99</v>
      </c>
      <c r="K702" s="1" t="s">
        <v>16</v>
      </c>
      <c r="L702" s="1" t="s">
        <v>17</v>
      </c>
      <c r="M702" s="1" t="s">
        <v>16</v>
      </c>
      <c r="N702" s="1">
        <v>2</v>
      </c>
      <c r="O702" s="1">
        <v>1</v>
      </c>
      <c r="P702" s="5">
        <v>57</v>
      </c>
    </row>
    <row r="703" spans="1:16">
      <c r="A703" s="1">
        <v>73</v>
      </c>
      <c r="B703" s="1">
        <v>2</v>
      </c>
      <c r="C703" s="1">
        <v>14307</v>
      </c>
      <c r="D703" s="6">
        <v>0.69</v>
      </c>
      <c r="E703" s="6">
        <v>1105.5999999999999</v>
      </c>
      <c r="F703" s="5">
        <v>2.2000000000000002</v>
      </c>
      <c r="G703" s="5">
        <v>1457.9</v>
      </c>
      <c r="H703" s="6">
        <v>5.8786231884057978</v>
      </c>
      <c r="I703" s="6">
        <v>0.47102816802963582</v>
      </c>
      <c r="J703" s="6">
        <v>762.86399999999992</v>
      </c>
      <c r="K703" s="1" t="s">
        <v>16</v>
      </c>
      <c r="L703" s="1" t="s">
        <v>17</v>
      </c>
      <c r="M703" s="1" t="s">
        <v>16</v>
      </c>
      <c r="N703" s="1">
        <v>2</v>
      </c>
      <c r="O703" s="1">
        <v>1</v>
      </c>
      <c r="P703" s="5">
        <v>52</v>
      </c>
    </row>
    <row r="704" spans="1:16">
      <c r="A704" s="1">
        <v>73</v>
      </c>
      <c r="B704" s="1">
        <v>3</v>
      </c>
      <c r="C704" s="1">
        <v>12577</v>
      </c>
      <c r="D704" s="6">
        <v>0.74</v>
      </c>
      <c r="E704" s="6">
        <v>1110.5</v>
      </c>
      <c r="F704" s="5">
        <v>1.4</v>
      </c>
      <c r="G704" s="5">
        <v>1729</v>
      </c>
      <c r="H704" s="6">
        <v>12.679425837320576</v>
      </c>
      <c r="I704" s="6">
        <v>0.51824759481593385</v>
      </c>
      <c r="J704" s="6">
        <v>821.77</v>
      </c>
      <c r="K704" s="1" t="s">
        <v>16</v>
      </c>
      <c r="L704" s="1" t="s">
        <v>17</v>
      </c>
      <c r="M704" s="1" t="s">
        <v>16</v>
      </c>
      <c r="N704" s="1">
        <v>2</v>
      </c>
      <c r="O704" s="1">
        <v>1</v>
      </c>
      <c r="P704" s="5">
        <v>47</v>
      </c>
    </row>
    <row r="705" spans="1:16">
      <c r="A705" s="1">
        <v>73</v>
      </c>
      <c r="B705" s="1">
        <v>4</v>
      </c>
      <c r="C705" s="1">
        <v>12596</v>
      </c>
      <c r="D705" s="6">
        <v>0.8</v>
      </c>
      <c r="E705" s="6">
        <v>1096.4000000000001</v>
      </c>
      <c r="F705" s="5">
        <v>1.1000000000000001</v>
      </c>
      <c r="G705" s="5">
        <v>2174.8000000000002</v>
      </c>
      <c r="H705" s="6">
        <v>18.440594059405939</v>
      </c>
      <c r="I705" s="6">
        <v>0.53929818990155609</v>
      </c>
      <c r="J705" s="6">
        <v>877.12</v>
      </c>
      <c r="K705" s="1" t="s">
        <v>16</v>
      </c>
      <c r="L705" s="1" t="s">
        <v>17</v>
      </c>
      <c r="M705" s="1" t="s">
        <v>16</v>
      </c>
      <c r="N705" s="1">
        <v>2</v>
      </c>
      <c r="O705" s="1">
        <v>1</v>
      </c>
      <c r="P705" s="5">
        <v>40</v>
      </c>
    </row>
    <row r="706" spans="1:16">
      <c r="A706" s="1">
        <v>73</v>
      </c>
      <c r="B706" s="1">
        <v>5</v>
      </c>
      <c r="C706" s="1">
        <v>12825</v>
      </c>
      <c r="D706" s="6">
        <v>0.92</v>
      </c>
      <c r="E706" s="6">
        <v>1090.2</v>
      </c>
      <c r="F706" s="5">
        <v>1.2</v>
      </c>
      <c r="G706" s="5">
        <v>2524.6</v>
      </c>
      <c r="H706" s="6">
        <v>17.217391304347828</v>
      </c>
      <c r="I706" s="6">
        <v>0.52608187134502926</v>
      </c>
      <c r="J706" s="6">
        <v>1002.984</v>
      </c>
      <c r="K706" s="1" t="s">
        <v>16</v>
      </c>
      <c r="L706" s="1" t="s">
        <v>17</v>
      </c>
      <c r="M706" s="1" t="s">
        <v>16</v>
      </c>
      <c r="N706" s="1">
        <v>2</v>
      </c>
      <c r="O706" s="1">
        <v>1</v>
      </c>
      <c r="P706" s="5">
        <v>40</v>
      </c>
    </row>
    <row r="707" spans="1:16">
      <c r="A707" s="1">
        <v>73</v>
      </c>
      <c r="B707" s="1">
        <v>6</v>
      </c>
      <c r="C707" s="1">
        <v>14691</v>
      </c>
      <c r="D707" s="6">
        <v>1.04</v>
      </c>
      <c r="E707" s="6">
        <v>1125.5999999999999</v>
      </c>
      <c r="F707" s="5">
        <v>1.3</v>
      </c>
      <c r="G707" s="5">
        <v>2904.1</v>
      </c>
      <c r="H707" s="6">
        <v>15.176908752327746</v>
      </c>
      <c r="I707" s="6">
        <v>0.51698318698522905</v>
      </c>
      <c r="J707" s="6">
        <v>1170.624</v>
      </c>
      <c r="K707" s="1" t="s">
        <v>16</v>
      </c>
      <c r="L707" s="1" t="s">
        <v>17</v>
      </c>
      <c r="M707" s="1" t="s">
        <v>16</v>
      </c>
      <c r="N707" s="1">
        <v>2</v>
      </c>
      <c r="O707" s="1">
        <v>1</v>
      </c>
      <c r="P707" s="5">
        <v>39</v>
      </c>
    </row>
    <row r="708" spans="1:16">
      <c r="A708" s="1">
        <v>73</v>
      </c>
      <c r="B708" s="1">
        <v>7</v>
      </c>
      <c r="C708" s="1">
        <v>16434</v>
      </c>
      <c r="D708" s="6">
        <v>1.1200000000000001</v>
      </c>
      <c r="E708" s="6">
        <v>1123.3</v>
      </c>
      <c r="F708" s="5">
        <v>1.4</v>
      </c>
      <c r="G708" s="5">
        <v>3009.1</v>
      </c>
      <c r="H708" s="6">
        <v>13.05379746835443</v>
      </c>
      <c r="I708" s="6">
        <v>0.5071802360958988</v>
      </c>
      <c r="J708" s="6">
        <v>1258.096</v>
      </c>
      <c r="K708" s="1" t="s">
        <v>16</v>
      </c>
      <c r="L708" s="1" t="s">
        <v>17</v>
      </c>
      <c r="M708" s="1" t="s">
        <v>16</v>
      </c>
      <c r="N708" s="1">
        <v>2</v>
      </c>
      <c r="O708" s="1">
        <v>1</v>
      </c>
      <c r="P708" s="5">
        <v>40</v>
      </c>
    </row>
    <row r="709" spans="1:16">
      <c r="A709" s="1">
        <v>73</v>
      </c>
      <c r="B709" s="1">
        <v>8</v>
      </c>
      <c r="C709" s="1">
        <v>19042</v>
      </c>
      <c r="D709" s="6">
        <v>1.24</v>
      </c>
      <c r="E709" s="6">
        <v>1122.4000000000001</v>
      </c>
      <c r="F709" s="5">
        <v>1.9</v>
      </c>
      <c r="G709" s="5">
        <v>2707.9</v>
      </c>
      <c r="H709" s="6">
        <v>8.4735413839891454</v>
      </c>
      <c r="I709" s="6">
        <v>0.51055561390610227</v>
      </c>
      <c r="J709" s="6">
        <v>1391.7760000000001</v>
      </c>
      <c r="K709" s="1" t="s">
        <v>16</v>
      </c>
      <c r="L709" s="1" t="s">
        <v>17</v>
      </c>
      <c r="M709" s="1" t="s">
        <v>16</v>
      </c>
      <c r="N709" s="1">
        <v>2</v>
      </c>
      <c r="O709" s="1">
        <v>1</v>
      </c>
      <c r="P709" s="5">
        <v>49</v>
      </c>
    </row>
    <row r="710" spans="1:16">
      <c r="A710" s="1">
        <v>73</v>
      </c>
      <c r="B710" s="1">
        <v>9</v>
      </c>
      <c r="C710" s="1">
        <v>21678</v>
      </c>
      <c r="D710" s="6">
        <v>1.34</v>
      </c>
      <c r="E710" s="6">
        <v>1123.7</v>
      </c>
      <c r="F710" s="5">
        <v>2.1</v>
      </c>
      <c r="G710" s="5">
        <v>2791</v>
      </c>
      <c r="H710" s="6">
        <v>7.2899884925201386</v>
      </c>
      <c r="I710" s="6">
        <v>0.47232216994187654</v>
      </c>
      <c r="J710" s="6">
        <v>1505.758</v>
      </c>
      <c r="K710" s="1" t="s">
        <v>16</v>
      </c>
      <c r="L710" s="1" t="s">
        <v>17</v>
      </c>
      <c r="M710" s="1" t="s">
        <v>16</v>
      </c>
      <c r="N710" s="1">
        <v>2</v>
      </c>
      <c r="O710" s="1">
        <v>1</v>
      </c>
      <c r="P710" s="5">
        <v>52</v>
      </c>
    </row>
    <row r="711" spans="1:16">
      <c r="A711" s="1">
        <v>73</v>
      </c>
      <c r="B711" s="1">
        <v>10</v>
      </c>
      <c r="C711" s="1">
        <v>24867</v>
      </c>
      <c r="D711" s="6">
        <v>1.42</v>
      </c>
      <c r="E711" s="6">
        <v>1131.9000000000001</v>
      </c>
      <c r="F711" s="5">
        <v>2.2000000000000002</v>
      </c>
      <c r="G711" s="5">
        <v>3070.8</v>
      </c>
      <c r="H711" s="6">
        <v>6.590673575129534</v>
      </c>
      <c r="I711" s="6">
        <v>0.48602565649254031</v>
      </c>
      <c r="J711" s="6">
        <v>1607.298</v>
      </c>
      <c r="K711" s="1" t="s">
        <v>16</v>
      </c>
      <c r="L711" s="1" t="s">
        <v>17</v>
      </c>
      <c r="M711" s="1" t="s">
        <v>16</v>
      </c>
      <c r="N711" s="1">
        <v>2</v>
      </c>
      <c r="O711" s="1">
        <v>1</v>
      </c>
      <c r="P711" s="5">
        <v>50</v>
      </c>
    </row>
    <row r="712" spans="1:16">
      <c r="A712" s="1">
        <v>74</v>
      </c>
      <c r="B712" s="1">
        <v>1</v>
      </c>
      <c r="C712" s="1">
        <v>17648</v>
      </c>
      <c r="D712" s="6">
        <v>0.67</v>
      </c>
      <c r="E712" s="6">
        <v>397.2</v>
      </c>
      <c r="F712" s="5">
        <v>2.2000000000000002</v>
      </c>
      <c r="G712" s="5">
        <v>1118</v>
      </c>
      <c r="H712" s="6">
        <v>2.3684210526315788</v>
      </c>
      <c r="I712" s="6">
        <v>0.47036491387126023</v>
      </c>
      <c r="J712" s="6">
        <v>266.12400000000002</v>
      </c>
      <c r="K712" s="1" t="s">
        <v>16</v>
      </c>
      <c r="L712" s="1" t="s">
        <v>17</v>
      </c>
      <c r="M712" s="1" t="s">
        <v>16</v>
      </c>
      <c r="N712" s="1">
        <v>2</v>
      </c>
      <c r="O712" s="1">
        <v>1</v>
      </c>
      <c r="P712" s="5">
        <v>28</v>
      </c>
    </row>
    <row r="713" spans="1:16">
      <c r="A713" s="1">
        <v>74</v>
      </c>
      <c r="B713" s="1">
        <v>2</v>
      </c>
      <c r="C713" s="1">
        <v>29257</v>
      </c>
      <c r="D713" s="6">
        <v>0.8</v>
      </c>
      <c r="E713" s="6">
        <v>385.5</v>
      </c>
      <c r="F713" s="5">
        <v>1.9</v>
      </c>
      <c r="G713" s="5">
        <v>1205</v>
      </c>
      <c r="H713" s="6">
        <v>2.7913100724160631</v>
      </c>
      <c r="I713" s="6">
        <v>0.64572580920805278</v>
      </c>
      <c r="J713" s="6">
        <v>308.39999999999998</v>
      </c>
      <c r="K713" s="1" t="s">
        <v>16</v>
      </c>
      <c r="L713" s="1" t="s">
        <v>17</v>
      </c>
      <c r="M713" s="1" t="s">
        <v>16</v>
      </c>
      <c r="N713" s="1">
        <v>2</v>
      </c>
      <c r="O713" s="1">
        <v>1</v>
      </c>
      <c r="P713" s="5">
        <v>30</v>
      </c>
    </row>
    <row r="714" spans="1:16">
      <c r="A714" s="1">
        <v>74</v>
      </c>
      <c r="B714" s="1">
        <v>3</v>
      </c>
      <c r="C714" s="1">
        <v>28361</v>
      </c>
      <c r="D714" s="6">
        <v>0.8</v>
      </c>
      <c r="E714" s="6">
        <v>388.8</v>
      </c>
      <c r="F714" s="5">
        <v>1.7</v>
      </c>
      <c r="G714" s="5">
        <v>1300</v>
      </c>
      <c r="H714" s="6">
        <v>3.5987978963185578</v>
      </c>
      <c r="I714" s="6">
        <v>0.65995557279362504</v>
      </c>
      <c r="J714" s="6">
        <v>311.04000000000002</v>
      </c>
      <c r="K714" s="1" t="s">
        <v>16</v>
      </c>
      <c r="L714" s="1" t="s">
        <v>17</v>
      </c>
      <c r="M714" s="1" t="s">
        <v>16</v>
      </c>
      <c r="N714" s="1">
        <v>2</v>
      </c>
      <c r="O714" s="1">
        <v>1</v>
      </c>
      <c r="P714" s="5">
        <v>27</v>
      </c>
    </row>
    <row r="715" spans="1:16">
      <c r="A715" s="1">
        <v>74</v>
      </c>
      <c r="B715" s="1">
        <v>4</v>
      </c>
      <c r="C715" s="1">
        <v>28744</v>
      </c>
      <c r="D715" s="6">
        <v>0.82</v>
      </c>
      <c r="E715" s="6">
        <v>393.3</v>
      </c>
      <c r="F715" s="5">
        <v>1.6</v>
      </c>
      <c r="G715" s="5">
        <v>1184</v>
      </c>
      <c r="H715" s="6">
        <v>3.2019230769230771</v>
      </c>
      <c r="I715" s="6">
        <v>0.66880044531032568</v>
      </c>
      <c r="J715" s="6">
        <v>322.50599999999997</v>
      </c>
      <c r="K715" s="1" t="s">
        <v>16</v>
      </c>
      <c r="L715" s="1" t="s">
        <v>17</v>
      </c>
      <c r="M715" s="1" t="s">
        <v>16</v>
      </c>
      <c r="N715" s="1">
        <v>2</v>
      </c>
      <c r="O715" s="1">
        <v>1</v>
      </c>
      <c r="P715" s="5">
        <v>26</v>
      </c>
    </row>
    <row r="716" spans="1:16">
      <c r="A716" s="1">
        <v>74</v>
      </c>
      <c r="B716" s="1">
        <v>5</v>
      </c>
      <c r="C716" s="1">
        <v>30012</v>
      </c>
      <c r="D716" s="6">
        <v>0.88</v>
      </c>
      <c r="E716" s="6">
        <v>397.8</v>
      </c>
      <c r="F716" s="5">
        <v>2.6</v>
      </c>
      <c r="G716" s="5">
        <v>575</v>
      </c>
      <c r="H716" s="6">
        <v>1.9512195121951219</v>
      </c>
      <c r="I716" s="6">
        <v>0.67436358789817408</v>
      </c>
      <c r="J716" s="6">
        <v>350.06400000000002</v>
      </c>
      <c r="K716" s="1" t="s">
        <v>16</v>
      </c>
      <c r="L716" s="1" t="s">
        <v>17</v>
      </c>
      <c r="M716" s="1" t="s">
        <v>16</v>
      </c>
      <c r="N716" s="1">
        <v>2</v>
      </c>
      <c r="O716" s="1">
        <v>1</v>
      </c>
      <c r="P716" s="5">
        <v>60</v>
      </c>
    </row>
    <row r="717" spans="1:16">
      <c r="A717" s="1">
        <v>74</v>
      </c>
      <c r="B717" s="1">
        <v>6</v>
      </c>
      <c r="C717" s="1">
        <v>30349</v>
      </c>
      <c r="D717" s="6">
        <v>0.44</v>
      </c>
      <c r="E717" s="6">
        <v>431.7</v>
      </c>
      <c r="F717" s="5">
        <v>1.7</v>
      </c>
      <c r="G717" s="5">
        <v>432</v>
      </c>
      <c r="H717" s="6">
        <v>1.6305003013863775</v>
      </c>
      <c r="I717" s="6">
        <v>0.63395828528122833</v>
      </c>
      <c r="J717" s="6">
        <v>189.94800000000001</v>
      </c>
      <c r="K717" s="1" t="s">
        <v>16</v>
      </c>
      <c r="L717" s="1" t="s">
        <v>17</v>
      </c>
      <c r="M717" s="1" t="s">
        <v>16</v>
      </c>
      <c r="N717" s="1">
        <v>2</v>
      </c>
      <c r="O717" s="1">
        <v>1</v>
      </c>
      <c r="P717" s="5">
        <v>42</v>
      </c>
    </row>
    <row r="718" spans="1:16">
      <c r="A718" s="1">
        <v>74</v>
      </c>
      <c r="B718" s="1">
        <v>7</v>
      </c>
      <c r="C718" s="1">
        <v>27654</v>
      </c>
      <c r="D718" s="6">
        <v>0.44</v>
      </c>
      <c r="E718" s="6">
        <v>441</v>
      </c>
      <c r="F718" s="5">
        <v>1.1000000000000001</v>
      </c>
      <c r="G718" s="5">
        <v>694</v>
      </c>
      <c r="H718" s="6">
        <v>2.8747433264887063</v>
      </c>
      <c r="I718" s="6">
        <v>0.6187531640992262</v>
      </c>
      <c r="J718" s="6">
        <v>194.04</v>
      </c>
      <c r="K718" s="1" t="s">
        <v>16</v>
      </c>
      <c r="L718" s="1" t="s">
        <v>17</v>
      </c>
      <c r="M718" s="1" t="s">
        <v>16</v>
      </c>
      <c r="N718" s="1">
        <v>2</v>
      </c>
      <c r="O718" s="1">
        <v>1</v>
      </c>
      <c r="P718" s="5">
        <v>28</v>
      </c>
    </row>
    <row r="719" spans="1:16">
      <c r="A719" s="1">
        <v>74</v>
      </c>
      <c r="B719" s="1">
        <v>8</v>
      </c>
      <c r="C719" s="1">
        <v>25758</v>
      </c>
      <c r="D719" s="6">
        <v>0.44</v>
      </c>
      <c r="E719" s="6">
        <v>455</v>
      </c>
      <c r="F719" s="5">
        <v>0.7</v>
      </c>
      <c r="G719" s="5">
        <v>1053</v>
      </c>
      <c r="H719" s="6">
        <v>4.5500387897595029</v>
      </c>
      <c r="I719" s="6">
        <v>0.62264150943396224</v>
      </c>
      <c r="J719" s="6">
        <v>200.2</v>
      </c>
      <c r="K719" s="1" t="s">
        <v>16</v>
      </c>
      <c r="L719" s="1" t="s">
        <v>17</v>
      </c>
      <c r="M719" s="1" t="s">
        <v>16</v>
      </c>
      <c r="N719" s="1">
        <v>2</v>
      </c>
      <c r="O719" s="1">
        <v>1</v>
      </c>
      <c r="P719" s="5">
        <v>19</v>
      </c>
    </row>
    <row r="720" spans="1:16">
      <c r="A720" s="1">
        <v>74</v>
      </c>
      <c r="B720" s="1">
        <v>9</v>
      </c>
      <c r="C720" s="1">
        <v>26175</v>
      </c>
      <c r="D720" s="6">
        <v>0.57999999999999996</v>
      </c>
      <c r="E720" s="6">
        <v>446</v>
      </c>
      <c r="F720" s="5">
        <v>1.2</v>
      </c>
      <c r="G720" s="5">
        <v>1053</v>
      </c>
      <c r="H720" s="6">
        <v>3.2838283828382839</v>
      </c>
      <c r="I720" s="6">
        <v>0.57172874880611269</v>
      </c>
      <c r="J720" s="6">
        <v>258.68</v>
      </c>
      <c r="K720" s="1" t="s">
        <v>16</v>
      </c>
      <c r="L720" s="1" t="s">
        <v>17</v>
      </c>
      <c r="M720" s="1" t="s">
        <v>16</v>
      </c>
      <c r="N720" s="1">
        <v>2</v>
      </c>
      <c r="O720" s="1">
        <v>1</v>
      </c>
      <c r="P720" s="5">
        <v>25</v>
      </c>
    </row>
    <row r="721" spans="1:16">
      <c r="A721" s="1">
        <v>74</v>
      </c>
      <c r="B721" s="1">
        <v>10</v>
      </c>
      <c r="C721" s="1">
        <v>25554</v>
      </c>
      <c r="D721" s="6">
        <v>0.91</v>
      </c>
      <c r="E721" s="6">
        <v>438</v>
      </c>
      <c r="F721" s="5">
        <v>1.8</v>
      </c>
      <c r="G721" s="5">
        <v>1266</v>
      </c>
      <c r="H721" s="6">
        <v>3.2719900187149094</v>
      </c>
      <c r="I721" s="6">
        <v>0.53494560538467595</v>
      </c>
      <c r="J721" s="6">
        <v>398.58</v>
      </c>
      <c r="K721" s="1" t="s">
        <v>16</v>
      </c>
      <c r="L721" s="1" t="s">
        <v>17</v>
      </c>
      <c r="M721" s="1" t="s">
        <v>16</v>
      </c>
      <c r="N721" s="1">
        <v>2</v>
      </c>
      <c r="O721" s="1">
        <v>1</v>
      </c>
      <c r="P721" s="5">
        <v>32</v>
      </c>
    </row>
    <row r="722" spans="1:16">
      <c r="A722" s="1">
        <v>75</v>
      </c>
      <c r="B722" s="1">
        <v>1</v>
      </c>
      <c r="C722" s="1">
        <v>3556</v>
      </c>
      <c r="D722" s="6">
        <v>0.05</v>
      </c>
      <c r="E722" s="6">
        <v>643.70000000000005</v>
      </c>
      <c r="F722" s="5">
        <v>0.6</v>
      </c>
      <c r="G722" s="5">
        <v>226</v>
      </c>
      <c r="H722" s="6">
        <v>3.1517509727626458</v>
      </c>
      <c r="I722" s="6">
        <v>0.51068616422947133</v>
      </c>
      <c r="J722" s="6">
        <v>32.185000000000002</v>
      </c>
      <c r="K722" s="1" t="s">
        <v>16</v>
      </c>
      <c r="L722" s="1" t="s">
        <v>17</v>
      </c>
      <c r="M722" s="1" t="s">
        <v>16</v>
      </c>
      <c r="N722" s="1">
        <v>3</v>
      </c>
      <c r="O722" s="1">
        <v>3</v>
      </c>
      <c r="P722" s="5">
        <v>13</v>
      </c>
    </row>
    <row r="723" spans="1:16">
      <c r="A723" s="1">
        <v>75</v>
      </c>
      <c r="B723" s="1">
        <v>2</v>
      </c>
      <c r="C723" s="1">
        <v>4435</v>
      </c>
      <c r="D723" s="6">
        <v>0.05</v>
      </c>
      <c r="E723" s="6">
        <v>692.4</v>
      </c>
      <c r="F723" s="5">
        <v>0.6</v>
      </c>
      <c r="G723" s="5">
        <v>292.2</v>
      </c>
      <c r="H723" s="6">
        <v>2.828125</v>
      </c>
      <c r="I723" s="6">
        <v>0.47711386696730551</v>
      </c>
      <c r="J723" s="6">
        <v>34.619999999999997</v>
      </c>
      <c r="K723" s="1" t="s">
        <v>16</v>
      </c>
      <c r="L723" s="1" t="s">
        <v>17</v>
      </c>
      <c r="M723" s="1" t="s">
        <v>16</v>
      </c>
      <c r="N723" s="1">
        <v>3</v>
      </c>
      <c r="O723" s="1">
        <v>3</v>
      </c>
      <c r="P723" s="5">
        <v>12</v>
      </c>
    </row>
    <row r="724" spans="1:16">
      <c r="A724" s="1">
        <v>75</v>
      </c>
      <c r="B724" s="1">
        <v>3</v>
      </c>
      <c r="C724" s="1">
        <v>5219</v>
      </c>
      <c r="D724" s="6">
        <v>0.06</v>
      </c>
      <c r="E724" s="6">
        <v>701.3</v>
      </c>
      <c r="F724" s="5">
        <v>0.6</v>
      </c>
      <c r="G724" s="5">
        <v>357.5</v>
      </c>
      <c r="H724" s="6">
        <v>2.7223719676549871</v>
      </c>
      <c r="I724" s="6">
        <v>0.47806093121287602</v>
      </c>
      <c r="J724" s="6">
        <v>42.077999999999996</v>
      </c>
      <c r="K724" s="1" t="s">
        <v>16</v>
      </c>
      <c r="L724" s="1" t="s">
        <v>17</v>
      </c>
      <c r="M724" s="1" t="s">
        <v>16</v>
      </c>
      <c r="N724" s="1">
        <v>3</v>
      </c>
      <c r="O724" s="1">
        <v>3</v>
      </c>
      <c r="P724" s="5">
        <v>8</v>
      </c>
    </row>
    <row r="725" spans="1:16">
      <c r="A725" s="1">
        <v>75</v>
      </c>
      <c r="B725" s="1">
        <v>4</v>
      </c>
      <c r="C725" s="1">
        <v>6345</v>
      </c>
      <c r="D725" s="6">
        <v>0.06</v>
      </c>
      <c r="E725" s="6">
        <v>705.3</v>
      </c>
      <c r="F725" s="5">
        <v>0.3</v>
      </c>
      <c r="G725" s="5">
        <v>482.4</v>
      </c>
      <c r="H725" s="6">
        <v>4.1460674157303377</v>
      </c>
      <c r="I725" s="6">
        <v>0.48037825059101658</v>
      </c>
      <c r="J725" s="6">
        <v>42.317999999999998</v>
      </c>
      <c r="K725" s="1" t="s">
        <v>16</v>
      </c>
      <c r="L725" s="1" t="s">
        <v>17</v>
      </c>
      <c r="M725" s="1" t="s">
        <v>16</v>
      </c>
      <c r="N725" s="1">
        <v>3</v>
      </c>
      <c r="O725" s="1">
        <v>3</v>
      </c>
      <c r="P725" s="5">
        <v>11</v>
      </c>
    </row>
    <row r="726" spans="1:16">
      <c r="A726" s="1">
        <v>75</v>
      </c>
      <c r="B726" s="1">
        <v>5</v>
      </c>
      <c r="C726" s="1">
        <v>9012</v>
      </c>
      <c r="D726" s="6">
        <v>0.06</v>
      </c>
      <c r="E726" s="6">
        <v>764.7</v>
      </c>
      <c r="F726" s="5">
        <v>0.2</v>
      </c>
      <c r="G726" s="5">
        <v>690</v>
      </c>
      <c r="H726" s="6">
        <v>4.4543973941368087</v>
      </c>
      <c r="I726" s="6">
        <v>0.45639147802929425</v>
      </c>
      <c r="J726" s="6">
        <v>45.881999999999998</v>
      </c>
      <c r="K726" s="1" t="s">
        <v>16</v>
      </c>
      <c r="L726" s="1" t="s">
        <v>17</v>
      </c>
      <c r="M726" s="1" t="s">
        <v>16</v>
      </c>
      <c r="N726" s="1">
        <v>3</v>
      </c>
      <c r="O726" s="1">
        <v>3</v>
      </c>
      <c r="P726" s="5">
        <v>7</v>
      </c>
    </row>
    <row r="727" spans="1:16">
      <c r="A727" s="1">
        <v>75</v>
      </c>
      <c r="B727" s="1">
        <v>6</v>
      </c>
      <c r="C727" s="1">
        <v>11376</v>
      </c>
      <c r="D727" s="6">
        <v>7.0000000000000007E-2</v>
      </c>
      <c r="E727" s="6">
        <v>766.5</v>
      </c>
      <c r="F727" s="5">
        <v>0.3</v>
      </c>
      <c r="G727" s="5">
        <v>809.9</v>
      </c>
      <c r="H727" s="6">
        <v>3.5355648535564854</v>
      </c>
      <c r="I727" s="6">
        <v>0.49463783403656819</v>
      </c>
      <c r="J727" s="6">
        <v>53.655000000000001</v>
      </c>
      <c r="K727" s="1" t="s">
        <v>16</v>
      </c>
      <c r="L727" s="1" t="s">
        <v>17</v>
      </c>
      <c r="M727" s="1" t="s">
        <v>16</v>
      </c>
      <c r="N727" s="1">
        <v>3</v>
      </c>
      <c r="O727" s="1">
        <v>3</v>
      </c>
      <c r="P727" s="5">
        <v>7</v>
      </c>
    </row>
    <row r="728" spans="1:16">
      <c r="A728" s="1">
        <v>75</v>
      </c>
      <c r="B728" s="1">
        <v>7</v>
      </c>
      <c r="C728" s="1">
        <v>13736</v>
      </c>
      <c r="D728" s="6">
        <v>0.08</v>
      </c>
      <c r="E728" s="6">
        <v>775.7</v>
      </c>
      <c r="F728" s="5">
        <v>0.2</v>
      </c>
      <c r="G728" s="5">
        <v>1023.3</v>
      </c>
      <c r="H728" s="6">
        <v>4.1162790697674421</v>
      </c>
      <c r="I728" s="6">
        <v>0.49148223645894001</v>
      </c>
      <c r="J728" s="6">
        <v>62.056000000000004</v>
      </c>
      <c r="K728" s="1" t="s">
        <v>16</v>
      </c>
      <c r="L728" s="1" t="s">
        <v>17</v>
      </c>
      <c r="M728" s="1" t="s">
        <v>16</v>
      </c>
      <c r="N728" s="1">
        <v>3</v>
      </c>
      <c r="O728" s="1">
        <v>3</v>
      </c>
      <c r="P728" s="5">
        <v>6</v>
      </c>
    </row>
    <row r="729" spans="1:16">
      <c r="A729" s="1">
        <v>75</v>
      </c>
      <c r="B729" s="1">
        <v>8</v>
      </c>
      <c r="C729" s="1">
        <v>16109</v>
      </c>
      <c r="D729" s="6">
        <v>0.09</v>
      </c>
      <c r="E729" s="6">
        <v>782</v>
      </c>
      <c r="F729" s="5">
        <v>0.2</v>
      </c>
      <c r="G729" s="5">
        <v>1417</v>
      </c>
      <c r="H729" s="6">
        <v>3.8841807909604524</v>
      </c>
      <c r="I729" s="6">
        <v>0.45403190762927553</v>
      </c>
      <c r="J729" s="6">
        <v>70.38</v>
      </c>
      <c r="K729" s="1" t="s">
        <v>16</v>
      </c>
      <c r="L729" s="1" t="s">
        <v>17</v>
      </c>
      <c r="M729" s="1" t="s">
        <v>16</v>
      </c>
      <c r="N729" s="1">
        <v>3</v>
      </c>
      <c r="O729" s="1">
        <v>3</v>
      </c>
      <c r="P729" s="5">
        <v>4</v>
      </c>
    </row>
    <row r="730" spans="1:16">
      <c r="A730" s="1">
        <v>75</v>
      </c>
      <c r="B730" s="1">
        <v>9</v>
      </c>
      <c r="C730" s="1">
        <v>19042</v>
      </c>
      <c r="D730" s="6">
        <v>0.11</v>
      </c>
      <c r="E730" s="6">
        <v>788</v>
      </c>
      <c r="F730" s="5">
        <v>0.2</v>
      </c>
      <c r="G730" s="5">
        <v>1862</v>
      </c>
      <c r="H730" s="6">
        <v>3.5856269113149848</v>
      </c>
      <c r="I730" s="6">
        <v>0.42253964919651299</v>
      </c>
      <c r="J730" s="6">
        <v>86.68</v>
      </c>
      <c r="K730" s="1" t="s">
        <v>16</v>
      </c>
      <c r="L730" s="1" t="s">
        <v>17</v>
      </c>
      <c r="M730" s="1" t="s">
        <v>16</v>
      </c>
      <c r="N730" s="1">
        <v>3</v>
      </c>
      <c r="O730" s="1">
        <v>3</v>
      </c>
      <c r="P730" s="5">
        <v>5</v>
      </c>
    </row>
    <row r="731" spans="1:16">
      <c r="A731" s="1">
        <v>75</v>
      </c>
      <c r="B731" s="1">
        <v>10</v>
      </c>
      <c r="C731" s="1">
        <v>21209</v>
      </c>
      <c r="D731" s="6">
        <v>0.15</v>
      </c>
      <c r="E731" s="6">
        <v>774.4</v>
      </c>
      <c r="F731" s="5">
        <v>0.3</v>
      </c>
      <c r="G731" s="5">
        <v>2176</v>
      </c>
      <c r="H731" s="6">
        <v>3.5704697986577183</v>
      </c>
      <c r="I731" s="6">
        <v>0.41392804941298506</v>
      </c>
      <c r="J731" s="6">
        <v>116.16</v>
      </c>
      <c r="K731" s="1" t="s">
        <v>16</v>
      </c>
      <c r="L731" s="1" t="s">
        <v>17</v>
      </c>
      <c r="M731" s="1" t="s">
        <v>16</v>
      </c>
      <c r="N731" s="1">
        <v>3</v>
      </c>
      <c r="O731" s="1">
        <v>3</v>
      </c>
      <c r="P731" s="5">
        <v>5</v>
      </c>
    </row>
    <row r="732" spans="1:16">
      <c r="A732" s="1">
        <v>76</v>
      </c>
      <c r="B732" s="1">
        <v>1</v>
      </c>
      <c r="C732" s="1">
        <v>2606</v>
      </c>
      <c r="D732" s="6">
        <v>0.9</v>
      </c>
      <c r="E732" s="6">
        <v>80</v>
      </c>
      <c r="F732" s="5">
        <v>3.6</v>
      </c>
      <c r="G732" s="5">
        <v>389</v>
      </c>
      <c r="H732" s="6">
        <v>5.5473684210526315</v>
      </c>
      <c r="I732" s="6">
        <v>0.59746738296239443</v>
      </c>
      <c r="J732" s="6">
        <v>72</v>
      </c>
      <c r="K732" s="1" t="s">
        <v>17</v>
      </c>
      <c r="L732" s="1" t="s">
        <v>16</v>
      </c>
      <c r="M732" s="1" t="s">
        <v>16</v>
      </c>
      <c r="N732" s="1">
        <v>3</v>
      </c>
      <c r="O732" s="1">
        <v>3</v>
      </c>
      <c r="P732" s="5">
        <v>19</v>
      </c>
    </row>
    <row r="733" spans="1:16">
      <c r="A733" s="1">
        <v>76</v>
      </c>
      <c r="B733" s="1">
        <v>2</v>
      </c>
      <c r="C733" s="1">
        <v>3276</v>
      </c>
      <c r="D733" s="6">
        <v>0.9</v>
      </c>
      <c r="E733" s="6">
        <v>80</v>
      </c>
      <c r="F733" s="5">
        <v>3.6</v>
      </c>
      <c r="G733" s="5">
        <v>87.6</v>
      </c>
      <c r="H733" s="6">
        <v>4.8886827458256032</v>
      </c>
      <c r="I733" s="6">
        <v>0.5998168498168498</v>
      </c>
      <c r="J733" s="6">
        <v>72</v>
      </c>
      <c r="K733" s="1" t="s">
        <v>17</v>
      </c>
      <c r="L733" s="1" t="s">
        <v>16</v>
      </c>
      <c r="M733" s="1" t="s">
        <v>16</v>
      </c>
      <c r="N733" s="1">
        <v>3</v>
      </c>
      <c r="O733" s="1">
        <v>3</v>
      </c>
      <c r="P733" s="5">
        <v>82</v>
      </c>
    </row>
    <row r="734" spans="1:16">
      <c r="A734" s="1">
        <v>76</v>
      </c>
      <c r="B734" s="1">
        <v>3</v>
      </c>
      <c r="C734" s="1">
        <v>1559</v>
      </c>
      <c r="D734" s="6">
        <v>0.9</v>
      </c>
      <c r="E734" s="6">
        <v>79</v>
      </c>
      <c r="F734" s="5">
        <v>3.7</v>
      </c>
      <c r="G734" s="5">
        <v>311.10000000000002</v>
      </c>
      <c r="H734" s="6">
        <v>2.9209183673469385</v>
      </c>
      <c r="I734" s="6">
        <v>4.188582424631174</v>
      </c>
      <c r="J734" s="6">
        <v>71.099999999999994</v>
      </c>
      <c r="K734" s="1" t="s">
        <v>17</v>
      </c>
      <c r="L734" s="1" t="s">
        <v>16</v>
      </c>
      <c r="M734" s="1" t="s">
        <v>16</v>
      </c>
      <c r="N734" s="1">
        <v>3</v>
      </c>
      <c r="O734" s="1">
        <v>3</v>
      </c>
      <c r="P734" s="5">
        <v>23</v>
      </c>
    </row>
    <row r="735" spans="1:16">
      <c r="A735" s="1">
        <v>76</v>
      </c>
      <c r="B735" s="1">
        <v>4</v>
      </c>
      <c r="C735" s="1">
        <v>9225</v>
      </c>
      <c r="D735" s="6">
        <v>0.9</v>
      </c>
      <c r="E735" s="6">
        <v>77</v>
      </c>
      <c r="F735" s="5">
        <v>3.5</v>
      </c>
      <c r="G735" s="5">
        <v>100.8</v>
      </c>
      <c r="H735" s="6">
        <v>3.563758389261745</v>
      </c>
      <c r="I735" s="6">
        <v>0.8377235772357724</v>
      </c>
      <c r="J735" s="6">
        <v>69.3</v>
      </c>
      <c r="K735" s="1" t="s">
        <v>17</v>
      </c>
      <c r="L735" s="1" t="s">
        <v>16</v>
      </c>
      <c r="M735" s="1" t="s">
        <v>16</v>
      </c>
      <c r="N735" s="1">
        <v>3</v>
      </c>
      <c r="O735" s="1">
        <v>3</v>
      </c>
      <c r="P735" s="5">
        <v>69</v>
      </c>
    </row>
    <row r="736" spans="1:16">
      <c r="A736" s="1">
        <v>76</v>
      </c>
      <c r="B736" s="1">
        <v>5</v>
      </c>
      <c r="C736" s="1">
        <v>9498</v>
      </c>
      <c r="D736" s="6">
        <v>0.9</v>
      </c>
      <c r="E736" s="6">
        <v>117.6</v>
      </c>
      <c r="F736" s="5">
        <v>5.7</v>
      </c>
      <c r="G736" s="5">
        <v>-26</v>
      </c>
      <c r="H736" s="6">
        <v>1.9719953325554256</v>
      </c>
      <c r="I736" s="6">
        <v>0.74405137923773423</v>
      </c>
      <c r="J736" s="6">
        <v>105.84</v>
      </c>
      <c r="K736" s="1" t="s">
        <v>17</v>
      </c>
      <c r="L736" s="1" t="s">
        <v>16</v>
      </c>
      <c r="M736" s="1" t="s">
        <v>16</v>
      </c>
      <c r="N736" s="1">
        <v>3</v>
      </c>
      <c r="O736" s="1">
        <v>3</v>
      </c>
      <c r="P736" s="5">
        <v>100</v>
      </c>
    </row>
    <row r="737" spans="1:16">
      <c r="A737" s="1">
        <v>76</v>
      </c>
      <c r="B737" s="1">
        <v>6</v>
      </c>
      <c r="C737" s="1">
        <v>7047</v>
      </c>
      <c r="D737" s="6">
        <v>0.9</v>
      </c>
      <c r="E737" s="6">
        <v>117.6</v>
      </c>
      <c r="F737" s="5">
        <v>6.4</v>
      </c>
      <c r="G737" s="5">
        <v>98</v>
      </c>
      <c r="H737" s="6">
        <v>1.4322381930184804</v>
      </c>
      <c r="I737" s="6">
        <v>0.64963814389101748</v>
      </c>
      <c r="J737" s="6">
        <v>105.84</v>
      </c>
      <c r="K737" s="1" t="s">
        <v>17</v>
      </c>
      <c r="L737" s="1" t="s">
        <v>16</v>
      </c>
      <c r="M737" s="1" t="s">
        <v>16</v>
      </c>
      <c r="N737" s="1">
        <v>3</v>
      </c>
      <c r="O737" s="1">
        <v>3</v>
      </c>
      <c r="P737" s="5">
        <v>100</v>
      </c>
    </row>
    <row r="738" spans="1:16">
      <c r="A738" s="1">
        <v>76</v>
      </c>
      <c r="B738" s="1">
        <v>7</v>
      </c>
      <c r="C738" s="1">
        <v>6703</v>
      </c>
      <c r="D738" s="6">
        <v>0.9</v>
      </c>
      <c r="E738" s="6">
        <v>117.6</v>
      </c>
      <c r="F738" s="5">
        <v>6.1</v>
      </c>
      <c r="G738" s="5">
        <v>-92</v>
      </c>
      <c r="H738" s="6">
        <v>2.1585557299843012</v>
      </c>
      <c r="I738" s="6">
        <v>0.6571684320453528</v>
      </c>
      <c r="J738" s="6">
        <v>105.84</v>
      </c>
      <c r="K738" s="1" t="s">
        <v>17</v>
      </c>
      <c r="L738" s="1" t="s">
        <v>16</v>
      </c>
      <c r="M738" s="1" t="s">
        <v>16</v>
      </c>
      <c r="N738" s="1">
        <v>3</v>
      </c>
      <c r="O738" s="1">
        <v>3</v>
      </c>
      <c r="P738" s="5">
        <v>100</v>
      </c>
    </row>
    <row r="739" spans="1:16">
      <c r="A739" s="1">
        <v>76</v>
      </c>
      <c r="B739" s="1">
        <v>8</v>
      </c>
      <c r="C739" s="1">
        <v>7448</v>
      </c>
      <c r="D739" s="6">
        <v>0.9</v>
      </c>
      <c r="E739" s="6">
        <v>160.4</v>
      </c>
      <c r="F739" s="5">
        <v>6.3</v>
      </c>
      <c r="G739" s="5">
        <v>-133</v>
      </c>
      <c r="H739" s="6">
        <v>1.8979591836734697</v>
      </c>
      <c r="I739" s="6">
        <v>0.61090225563909772</v>
      </c>
      <c r="J739" s="6">
        <v>144.36000000000001</v>
      </c>
      <c r="K739" s="1" t="s">
        <v>17</v>
      </c>
      <c r="L739" s="1" t="s">
        <v>16</v>
      </c>
      <c r="M739" s="1" t="s">
        <v>16</v>
      </c>
      <c r="N739" s="1">
        <v>3</v>
      </c>
      <c r="O739" s="1">
        <v>3</v>
      </c>
      <c r="P739" s="5">
        <v>100</v>
      </c>
    </row>
    <row r="740" spans="1:16">
      <c r="A740" s="1">
        <v>76</v>
      </c>
      <c r="B740" s="1">
        <v>9</v>
      </c>
      <c r="C740" s="1">
        <v>7633</v>
      </c>
      <c r="D740" s="6">
        <v>0.9</v>
      </c>
      <c r="E740" s="6">
        <v>176.8</v>
      </c>
      <c r="F740" s="5">
        <v>6.4</v>
      </c>
      <c r="G740" s="5">
        <v>-302</v>
      </c>
      <c r="H740" s="6">
        <v>2.1483180428134556</v>
      </c>
      <c r="I740" s="6">
        <v>0.63539892571728018</v>
      </c>
      <c r="J740" s="6">
        <v>159.12</v>
      </c>
      <c r="K740" s="1" t="s">
        <v>17</v>
      </c>
      <c r="L740" s="1" t="s">
        <v>16</v>
      </c>
      <c r="M740" s="1" t="s">
        <v>16</v>
      </c>
      <c r="N740" s="1">
        <v>3</v>
      </c>
      <c r="O740" s="1">
        <v>3</v>
      </c>
      <c r="P740" s="5">
        <v>100</v>
      </c>
    </row>
    <row r="741" spans="1:16">
      <c r="A741" s="1">
        <v>76</v>
      </c>
      <c r="B741" s="1">
        <v>10</v>
      </c>
      <c r="C741" s="1">
        <v>15928</v>
      </c>
      <c r="D741" s="6">
        <v>0.9</v>
      </c>
      <c r="E741" s="6">
        <v>243.7</v>
      </c>
      <c r="F741" s="5">
        <v>4.5999999999999996</v>
      </c>
      <c r="G741" s="5">
        <v>118</v>
      </c>
      <c r="H741" s="6">
        <v>2.0145852324521423</v>
      </c>
      <c r="I741" s="6">
        <v>0.61840783525866394</v>
      </c>
      <c r="J741" s="6">
        <v>219.33</v>
      </c>
      <c r="K741" s="1" t="s">
        <v>17</v>
      </c>
      <c r="L741" s="1" t="s">
        <v>16</v>
      </c>
      <c r="M741" s="1" t="s">
        <v>16</v>
      </c>
      <c r="N741" s="1">
        <v>3</v>
      </c>
      <c r="O741" s="1">
        <v>3</v>
      </c>
      <c r="P741" s="5">
        <v>100</v>
      </c>
    </row>
    <row r="742" spans="1:16">
      <c r="A742" s="1">
        <v>77</v>
      </c>
      <c r="B742" s="1">
        <v>1</v>
      </c>
      <c r="C742" s="1">
        <v>10109</v>
      </c>
      <c r="D742" s="6">
        <v>0.68</v>
      </c>
      <c r="E742" s="6">
        <v>287.39999999999998</v>
      </c>
      <c r="F742" s="5">
        <v>3.7</v>
      </c>
      <c r="G742" s="5">
        <v>224.1</v>
      </c>
      <c r="H742" s="6">
        <v>1.8668668668668666</v>
      </c>
      <c r="I742" s="6">
        <v>0.53338609160154316</v>
      </c>
      <c r="J742" s="6">
        <v>195.43199999999999</v>
      </c>
      <c r="K742" s="1" t="s">
        <v>16</v>
      </c>
      <c r="L742" s="1" t="s">
        <v>17</v>
      </c>
      <c r="M742" s="1" t="s">
        <v>16</v>
      </c>
      <c r="N742" s="1">
        <v>2</v>
      </c>
      <c r="O742" s="1">
        <v>1</v>
      </c>
      <c r="P742" s="5">
        <v>89</v>
      </c>
    </row>
    <row r="743" spans="1:16">
      <c r="A743" s="1">
        <v>77</v>
      </c>
      <c r="B743" s="1">
        <v>2</v>
      </c>
      <c r="C743" s="1">
        <v>10151</v>
      </c>
      <c r="D743" s="6">
        <v>0.7</v>
      </c>
      <c r="E743" s="6">
        <v>287.5</v>
      </c>
      <c r="F743" s="5">
        <v>3.3</v>
      </c>
      <c r="G743" s="5">
        <v>520</v>
      </c>
      <c r="H743" s="6">
        <v>1.8416523235800344</v>
      </c>
      <c r="I743" s="6">
        <v>0.47128361737759827</v>
      </c>
      <c r="J743" s="6">
        <v>201.25</v>
      </c>
      <c r="K743" s="1" t="s">
        <v>16</v>
      </c>
      <c r="L743" s="1" t="s">
        <v>17</v>
      </c>
      <c r="M743" s="1" t="s">
        <v>16</v>
      </c>
      <c r="N743" s="1">
        <v>2</v>
      </c>
      <c r="O743" s="1">
        <v>1</v>
      </c>
      <c r="P743" s="5">
        <v>39</v>
      </c>
    </row>
    <row r="744" spans="1:16">
      <c r="A744" s="1">
        <v>77</v>
      </c>
      <c r="B744" s="1">
        <v>3</v>
      </c>
      <c r="C744" s="1">
        <v>10565</v>
      </c>
      <c r="D744" s="6">
        <v>0.76</v>
      </c>
      <c r="E744" s="6">
        <v>288.8</v>
      </c>
      <c r="F744" s="5">
        <v>2.5</v>
      </c>
      <c r="G744" s="5">
        <v>633.5</v>
      </c>
      <c r="H744" s="6">
        <v>2.5019952114924187</v>
      </c>
      <c r="I744" s="6">
        <v>0.44846190250828205</v>
      </c>
      <c r="J744" s="6">
        <v>219.488</v>
      </c>
      <c r="K744" s="1" t="s">
        <v>16</v>
      </c>
      <c r="L744" s="1" t="s">
        <v>17</v>
      </c>
      <c r="M744" s="1" t="s">
        <v>16</v>
      </c>
      <c r="N744" s="1">
        <v>2</v>
      </c>
      <c r="O744" s="1">
        <v>1</v>
      </c>
      <c r="P744" s="5">
        <v>35</v>
      </c>
    </row>
    <row r="745" spans="1:16">
      <c r="A745" s="1">
        <v>77</v>
      </c>
      <c r="B745" s="1">
        <v>4</v>
      </c>
      <c r="C745" s="1">
        <v>14544</v>
      </c>
      <c r="D745" s="6">
        <v>0.84</v>
      </c>
      <c r="E745" s="6">
        <v>308.5</v>
      </c>
      <c r="F745" s="5">
        <v>2.5</v>
      </c>
      <c r="G745" s="5">
        <v>321</v>
      </c>
      <c r="H745" s="6">
        <v>2.3426323319027182</v>
      </c>
      <c r="I745" s="6">
        <v>0.42973047304730472</v>
      </c>
      <c r="J745" s="6">
        <v>259.14</v>
      </c>
      <c r="K745" s="1" t="s">
        <v>16</v>
      </c>
      <c r="L745" s="1" t="s">
        <v>17</v>
      </c>
      <c r="M745" s="1" t="s">
        <v>16</v>
      </c>
      <c r="N745" s="1">
        <v>2</v>
      </c>
      <c r="O745" s="1">
        <v>1</v>
      </c>
      <c r="P745" s="5">
        <v>77</v>
      </c>
    </row>
    <row r="746" spans="1:16">
      <c r="A746" s="1">
        <v>77</v>
      </c>
      <c r="B746" s="1">
        <v>5</v>
      </c>
      <c r="C746" s="1">
        <v>15705</v>
      </c>
      <c r="D746" s="6">
        <v>0.84</v>
      </c>
      <c r="E746" s="6">
        <v>311.8</v>
      </c>
      <c r="F746" s="5">
        <v>3</v>
      </c>
      <c r="G746" s="5">
        <v>434</v>
      </c>
      <c r="H746" s="6">
        <v>1.7381416504223521</v>
      </c>
      <c r="I746" s="6">
        <v>0.42362304998408151</v>
      </c>
      <c r="J746" s="6">
        <v>261.91199999999998</v>
      </c>
      <c r="K746" s="1" t="s">
        <v>16</v>
      </c>
      <c r="L746" s="1" t="s">
        <v>17</v>
      </c>
      <c r="M746" s="1" t="s">
        <v>16</v>
      </c>
      <c r="N746" s="1">
        <v>2</v>
      </c>
      <c r="O746" s="1">
        <v>1</v>
      </c>
      <c r="P746" s="5">
        <v>59</v>
      </c>
    </row>
    <row r="747" spans="1:16">
      <c r="A747" s="1">
        <v>77</v>
      </c>
      <c r="B747" s="1">
        <v>6</v>
      </c>
      <c r="C747" s="1">
        <v>15232</v>
      </c>
      <c r="D747" s="6">
        <v>0.88</v>
      </c>
      <c r="E747" s="6">
        <v>308.3</v>
      </c>
      <c r="F747" s="5">
        <v>3.4</v>
      </c>
      <c r="G747" s="5">
        <v>1308</v>
      </c>
      <c r="H747" s="6">
        <v>1.6253180661577606</v>
      </c>
      <c r="I747" s="6">
        <v>0.53886554621848737</v>
      </c>
      <c r="J747" s="6">
        <v>271.30400000000003</v>
      </c>
      <c r="K747" s="1" t="s">
        <v>16</v>
      </c>
      <c r="L747" s="1" t="s">
        <v>17</v>
      </c>
      <c r="M747" s="1" t="s">
        <v>16</v>
      </c>
      <c r="N747" s="1">
        <v>2</v>
      </c>
      <c r="O747" s="1">
        <v>1</v>
      </c>
      <c r="P747" s="5">
        <v>21</v>
      </c>
    </row>
    <row r="748" spans="1:16">
      <c r="A748" s="1">
        <v>77</v>
      </c>
      <c r="B748" s="1">
        <v>7</v>
      </c>
      <c r="C748" s="1">
        <v>16129</v>
      </c>
      <c r="D748" s="6">
        <v>0.92</v>
      </c>
      <c r="E748" s="6">
        <v>309.39999999999998</v>
      </c>
      <c r="F748" s="5">
        <v>3.2</v>
      </c>
      <c r="G748" s="5">
        <v>1318</v>
      </c>
      <c r="H748" s="6">
        <v>1.8378209142141515</v>
      </c>
      <c r="I748" s="6">
        <v>0.42780085560171122</v>
      </c>
      <c r="J748" s="6">
        <v>284.64799999999997</v>
      </c>
      <c r="K748" s="1" t="s">
        <v>16</v>
      </c>
      <c r="L748" s="1" t="s">
        <v>17</v>
      </c>
      <c r="M748" s="1" t="s">
        <v>16</v>
      </c>
      <c r="N748" s="1">
        <v>2</v>
      </c>
      <c r="O748" s="1">
        <v>1</v>
      </c>
      <c r="P748" s="5">
        <v>26</v>
      </c>
    </row>
    <row r="749" spans="1:16">
      <c r="A749" s="1">
        <v>77</v>
      </c>
      <c r="B749" s="1">
        <v>8</v>
      </c>
      <c r="C749" s="1">
        <v>17812</v>
      </c>
      <c r="D749" s="6">
        <v>0.92</v>
      </c>
      <c r="E749" s="6">
        <v>309.89999999999998</v>
      </c>
      <c r="F749" s="5">
        <v>3.6</v>
      </c>
      <c r="G749" s="5">
        <v>563</v>
      </c>
      <c r="H749" s="6">
        <v>1.4969512195121952</v>
      </c>
      <c r="I749" s="6">
        <v>0.4530092072759937</v>
      </c>
      <c r="J749" s="6">
        <v>285.108</v>
      </c>
      <c r="K749" s="1" t="s">
        <v>16</v>
      </c>
      <c r="L749" s="1" t="s">
        <v>17</v>
      </c>
      <c r="M749" s="1" t="s">
        <v>16</v>
      </c>
      <c r="N749" s="1">
        <v>2</v>
      </c>
      <c r="O749" s="1">
        <v>1</v>
      </c>
      <c r="P749" s="5">
        <v>51</v>
      </c>
    </row>
    <row r="750" spans="1:16">
      <c r="A750" s="1">
        <v>77</v>
      </c>
      <c r="B750" s="1">
        <v>9</v>
      </c>
      <c r="C750" s="1">
        <v>19482</v>
      </c>
      <c r="D750" s="6">
        <v>0.96</v>
      </c>
      <c r="E750" s="6">
        <v>310.39999999999998</v>
      </c>
      <c r="F750" s="5">
        <v>37</v>
      </c>
      <c r="G750" s="5">
        <v>1012</v>
      </c>
      <c r="H750" s="6">
        <v>1.3643331630045989</v>
      </c>
      <c r="I750" s="6">
        <v>0.4256236526024022</v>
      </c>
      <c r="J750" s="6">
        <v>297.98399999999998</v>
      </c>
      <c r="K750" s="1" t="s">
        <v>16</v>
      </c>
      <c r="L750" s="1" t="s">
        <v>17</v>
      </c>
      <c r="M750" s="1" t="s">
        <v>16</v>
      </c>
      <c r="N750" s="1">
        <v>2</v>
      </c>
      <c r="O750" s="1">
        <v>1</v>
      </c>
      <c r="P750" s="5">
        <v>29</v>
      </c>
    </row>
    <row r="751" spans="1:16">
      <c r="A751" s="1">
        <v>77</v>
      </c>
      <c r="B751" s="1">
        <v>10</v>
      </c>
      <c r="C751" s="1">
        <v>23423</v>
      </c>
      <c r="D751" s="6">
        <v>1.03</v>
      </c>
      <c r="E751" s="6">
        <v>346.7</v>
      </c>
      <c r="F751" s="5">
        <v>2.9</v>
      </c>
      <c r="G751" s="5">
        <v>1314</v>
      </c>
      <c r="H751" s="6">
        <v>1.5576923076923079</v>
      </c>
      <c r="I751" s="6">
        <v>0.39747256969645223</v>
      </c>
      <c r="J751" s="6">
        <v>357.101</v>
      </c>
      <c r="K751" s="1" t="s">
        <v>16</v>
      </c>
      <c r="L751" s="1" t="s">
        <v>17</v>
      </c>
      <c r="M751" s="1" t="s">
        <v>16</v>
      </c>
      <c r="N751" s="1">
        <v>2</v>
      </c>
      <c r="O751" s="1">
        <v>1</v>
      </c>
      <c r="P751" s="5">
        <v>26</v>
      </c>
    </row>
    <row r="752" spans="1:16">
      <c r="A752" s="1">
        <v>78</v>
      </c>
      <c r="B752" s="1">
        <v>1</v>
      </c>
      <c r="C752" s="1">
        <v>3779</v>
      </c>
      <c r="D752" s="6">
        <v>0.37</v>
      </c>
      <c r="E752" s="6">
        <v>320.8</v>
      </c>
      <c r="F752" s="5">
        <v>2.7</v>
      </c>
      <c r="G752" s="5">
        <v>248</v>
      </c>
      <c r="H752" s="6">
        <v>2.6259689922480622</v>
      </c>
      <c r="I752" s="6">
        <v>0.53532680603334215</v>
      </c>
      <c r="J752" s="6">
        <v>118.696</v>
      </c>
      <c r="K752" s="1" t="s">
        <v>16</v>
      </c>
      <c r="L752" s="1" t="s">
        <v>17</v>
      </c>
      <c r="M752" s="1" t="s">
        <v>16</v>
      </c>
      <c r="N752" s="1">
        <v>3</v>
      </c>
      <c r="O752" s="1">
        <v>2</v>
      </c>
      <c r="P752" s="5">
        <v>47</v>
      </c>
    </row>
    <row r="753" spans="1:16">
      <c r="A753" s="1">
        <v>78</v>
      </c>
      <c r="B753" s="1">
        <v>2</v>
      </c>
      <c r="C753" s="1">
        <v>3702</v>
      </c>
      <c r="D753" s="6">
        <v>0.39</v>
      </c>
      <c r="E753" s="6">
        <v>321.7</v>
      </c>
      <c r="F753" s="5">
        <v>2.6</v>
      </c>
      <c r="G753" s="5">
        <v>292</v>
      </c>
      <c r="H753" s="6">
        <v>2.7709790209790208</v>
      </c>
      <c r="I753" s="6">
        <v>0.4737979470556456</v>
      </c>
      <c r="J753" s="6">
        <v>125.46299999999999</v>
      </c>
      <c r="K753" s="1" t="s">
        <v>16</v>
      </c>
      <c r="L753" s="1" t="s">
        <v>17</v>
      </c>
      <c r="M753" s="1" t="s">
        <v>16</v>
      </c>
      <c r="N753" s="1">
        <v>3</v>
      </c>
      <c r="O753" s="1">
        <v>2</v>
      </c>
      <c r="P753" s="5">
        <v>42</v>
      </c>
    </row>
    <row r="754" spans="1:16">
      <c r="A754" s="1">
        <v>78</v>
      </c>
      <c r="B754" s="1">
        <v>3</v>
      </c>
      <c r="C754" s="1">
        <v>4334</v>
      </c>
      <c r="D754" s="6">
        <v>0.41</v>
      </c>
      <c r="E754" s="6">
        <v>331.1</v>
      </c>
      <c r="F754" s="5">
        <v>2</v>
      </c>
      <c r="G754" s="5">
        <v>382.4</v>
      </c>
      <c r="H754" s="6">
        <v>3.2540861812778599</v>
      </c>
      <c r="I754" s="6">
        <v>0.44808491001384404</v>
      </c>
      <c r="J754" s="6">
        <v>135.751</v>
      </c>
      <c r="K754" s="1" t="s">
        <v>16</v>
      </c>
      <c r="L754" s="1" t="s">
        <v>17</v>
      </c>
      <c r="M754" s="1" t="s">
        <v>16</v>
      </c>
      <c r="N754" s="1">
        <v>3</v>
      </c>
      <c r="O754" s="1">
        <v>2</v>
      </c>
      <c r="P754" s="5">
        <v>34</v>
      </c>
    </row>
    <row r="755" spans="1:16">
      <c r="A755" s="1">
        <v>78</v>
      </c>
      <c r="B755" s="1">
        <v>4</v>
      </c>
      <c r="C755" s="1">
        <v>5167</v>
      </c>
      <c r="D755" s="6">
        <v>0.44</v>
      </c>
      <c r="E755" s="6">
        <v>339.3</v>
      </c>
      <c r="F755" s="5">
        <v>1.6</v>
      </c>
      <c r="G755" s="5">
        <v>476</v>
      </c>
      <c r="H755" s="6">
        <v>3.3457711442786073</v>
      </c>
      <c r="I755" s="6">
        <v>0.43313334623572675</v>
      </c>
      <c r="J755" s="6">
        <v>149.292</v>
      </c>
      <c r="K755" s="1" t="s">
        <v>16</v>
      </c>
      <c r="L755" s="1" t="s">
        <v>17</v>
      </c>
      <c r="M755" s="1" t="s">
        <v>16</v>
      </c>
      <c r="N755" s="1">
        <v>3</v>
      </c>
      <c r="O755" s="1">
        <v>2</v>
      </c>
      <c r="P755" s="5">
        <v>31</v>
      </c>
    </row>
    <row r="756" spans="1:16">
      <c r="A756" s="1">
        <v>78</v>
      </c>
      <c r="B756" s="1">
        <v>5</v>
      </c>
      <c r="C756" s="1">
        <v>6635</v>
      </c>
      <c r="D756" s="6">
        <v>0.46</v>
      </c>
      <c r="E756" s="6">
        <v>443.5</v>
      </c>
      <c r="F756" s="5">
        <v>1.6</v>
      </c>
      <c r="G756" s="5">
        <v>696.1</v>
      </c>
      <c r="H756" s="6">
        <v>3.9745403111739748</v>
      </c>
      <c r="I756" s="6">
        <v>0.49389600602863604</v>
      </c>
      <c r="J756" s="6">
        <v>204.01</v>
      </c>
      <c r="K756" s="1" t="s">
        <v>16</v>
      </c>
      <c r="L756" s="1" t="s">
        <v>17</v>
      </c>
      <c r="M756" s="1" t="s">
        <v>16</v>
      </c>
      <c r="N756" s="1">
        <v>3</v>
      </c>
      <c r="O756" s="1">
        <v>2</v>
      </c>
      <c r="P756" s="5">
        <v>24</v>
      </c>
    </row>
    <row r="757" spans="1:16">
      <c r="A757" s="1">
        <v>78</v>
      </c>
      <c r="B757" s="1">
        <v>6</v>
      </c>
      <c r="C757" s="1">
        <v>7744</v>
      </c>
      <c r="D757" s="6">
        <v>0.5</v>
      </c>
      <c r="E757" s="6">
        <v>444.8</v>
      </c>
      <c r="F757" s="5">
        <v>2.5</v>
      </c>
      <c r="G757" s="5">
        <v>682.2</v>
      </c>
      <c r="H757" s="6">
        <v>2.6948051948051948</v>
      </c>
      <c r="I757" s="6">
        <v>0.52892561983471076</v>
      </c>
      <c r="J757" s="6">
        <v>222.4</v>
      </c>
      <c r="K757" s="1" t="s">
        <v>16</v>
      </c>
      <c r="L757" s="1" t="s">
        <v>17</v>
      </c>
      <c r="M757" s="1" t="s">
        <v>16</v>
      </c>
      <c r="N757" s="1">
        <v>3</v>
      </c>
      <c r="O757" s="1">
        <v>2</v>
      </c>
      <c r="P757" s="5">
        <v>32</v>
      </c>
    </row>
    <row r="758" spans="1:16">
      <c r="A758" s="1">
        <v>78</v>
      </c>
      <c r="B758" s="1">
        <v>7</v>
      </c>
      <c r="C758" s="1">
        <v>9183</v>
      </c>
      <c r="D758" s="6">
        <v>0.53</v>
      </c>
      <c r="E758" s="6">
        <v>459.1</v>
      </c>
      <c r="F758" s="5">
        <v>2.2999999999999998</v>
      </c>
      <c r="G758" s="5">
        <v>543</v>
      </c>
      <c r="H758" s="6">
        <v>2.491638795986622</v>
      </c>
      <c r="I758" s="6">
        <v>0.52978329521942724</v>
      </c>
      <c r="J758" s="6">
        <v>243.32300000000004</v>
      </c>
      <c r="K758" s="1" t="s">
        <v>16</v>
      </c>
      <c r="L758" s="1" t="s">
        <v>17</v>
      </c>
      <c r="M758" s="1" t="s">
        <v>16</v>
      </c>
      <c r="N758" s="1">
        <v>3</v>
      </c>
      <c r="O758" s="1">
        <v>2</v>
      </c>
      <c r="P758" s="5">
        <v>45</v>
      </c>
    </row>
    <row r="759" spans="1:16">
      <c r="A759" s="1">
        <v>78</v>
      </c>
      <c r="B759" s="1">
        <v>8</v>
      </c>
      <c r="C759" s="1">
        <v>12050</v>
      </c>
      <c r="D759" s="6">
        <v>0.55000000000000004</v>
      </c>
      <c r="E759" s="6">
        <v>488.9</v>
      </c>
      <c r="F759" s="5">
        <v>2.2999999999999998</v>
      </c>
      <c r="G759" s="5">
        <v>781</v>
      </c>
      <c r="H759" s="6">
        <v>2.1560480147737766</v>
      </c>
      <c r="I759" s="6">
        <v>0.51850622406639002</v>
      </c>
      <c r="J759" s="6">
        <v>268.89499999999998</v>
      </c>
      <c r="K759" s="1" t="s">
        <v>16</v>
      </c>
      <c r="L759" s="1" t="s">
        <v>17</v>
      </c>
      <c r="M759" s="1" t="s">
        <v>16</v>
      </c>
      <c r="N759" s="1">
        <v>3</v>
      </c>
      <c r="O759" s="1">
        <v>2</v>
      </c>
      <c r="P759" s="5">
        <v>34</v>
      </c>
    </row>
    <row r="760" spans="1:16">
      <c r="A760" s="1">
        <v>78</v>
      </c>
      <c r="B760" s="1">
        <v>9</v>
      </c>
      <c r="C760" s="1">
        <v>12149</v>
      </c>
      <c r="D760" s="6">
        <v>0.6</v>
      </c>
      <c r="E760" s="6">
        <v>458.4</v>
      </c>
      <c r="F760" s="5">
        <v>2.6</v>
      </c>
      <c r="G760" s="5">
        <v>859</v>
      </c>
      <c r="H760" s="6">
        <v>1.8907563025210083</v>
      </c>
      <c r="I760" s="6">
        <v>0.48950530907893652</v>
      </c>
      <c r="J760" s="6">
        <v>275.04000000000002</v>
      </c>
      <c r="K760" s="1" t="s">
        <v>16</v>
      </c>
      <c r="L760" s="1" t="s">
        <v>17</v>
      </c>
      <c r="M760" s="1" t="s">
        <v>16</v>
      </c>
      <c r="N760" s="1">
        <v>3</v>
      </c>
      <c r="O760" s="1">
        <v>2</v>
      </c>
      <c r="P760" s="5">
        <v>33</v>
      </c>
    </row>
    <row r="761" spans="1:16">
      <c r="A761" s="1">
        <v>78</v>
      </c>
      <c r="B761" s="1">
        <v>10</v>
      </c>
      <c r="C761" s="1">
        <v>12541</v>
      </c>
      <c r="D761" s="6">
        <v>0.68</v>
      </c>
      <c r="E761" s="6">
        <v>446.7</v>
      </c>
      <c r="F761" s="5">
        <v>2.2000000000000002</v>
      </c>
      <c r="G761" s="5">
        <v>1072</v>
      </c>
      <c r="H761" s="6">
        <v>2.5906095551894563</v>
      </c>
      <c r="I761" s="6">
        <v>0.50506339207399731</v>
      </c>
      <c r="J761" s="6">
        <v>303.75600000000003</v>
      </c>
      <c r="K761" s="1" t="s">
        <v>16</v>
      </c>
      <c r="L761" s="1" t="s">
        <v>17</v>
      </c>
      <c r="M761" s="1" t="s">
        <v>16</v>
      </c>
      <c r="N761" s="1">
        <v>3</v>
      </c>
      <c r="O761" s="1">
        <v>2</v>
      </c>
      <c r="P761" s="5">
        <v>28</v>
      </c>
    </row>
    <row r="762" spans="1:16">
      <c r="A762" s="1">
        <v>79</v>
      </c>
      <c r="B762" s="1">
        <v>1</v>
      </c>
      <c r="C762" s="1">
        <v>10122</v>
      </c>
      <c r="D762" s="6">
        <v>0.73</v>
      </c>
      <c r="E762" s="6">
        <v>373.3</v>
      </c>
      <c r="F762" s="5">
        <v>2.7</v>
      </c>
      <c r="G762" s="5">
        <v>700</v>
      </c>
      <c r="H762" s="6">
        <v>2.297535211267606</v>
      </c>
      <c r="I762" s="6">
        <v>0.1911677534084173</v>
      </c>
      <c r="J762" s="6">
        <v>272.50900000000001</v>
      </c>
      <c r="K762" s="1" t="s">
        <v>16</v>
      </c>
      <c r="L762" s="1" t="s">
        <v>16</v>
      </c>
      <c r="M762" s="1" t="s">
        <v>16</v>
      </c>
      <c r="N762" s="1">
        <v>3</v>
      </c>
      <c r="O762" s="1">
        <v>3</v>
      </c>
      <c r="P762" s="5">
        <v>42</v>
      </c>
    </row>
    <row r="763" spans="1:16">
      <c r="A763" s="1">
        <v>79</v>
      </c>
      <c r="B763" s="1">
        <v>2</v>
      </c>
      <c r="C763" s="1">
        <v>10059</v>
      </c>
      <c r="D763" s="6">
        <v>0.77</v>
      </c>
      <c r="E763" s="6">
        <v>355.4</v>
      </c>
      <c r="F763" s="5">
        <v>2.5</v>
      </c>
      <c r="G763" s="5">
        <v>749</v>
      </c>
      <c r="H763" s="6">
        <v>3.2958199356913185</v>
      </c>
      <c r="I763" s="6">
        <v>0.57381449448255295</v>
      </c>
      <c r="J763" s="6">
        <v>273.65800000000002</v>
      </c>
      <c r="K763" s="1" t="s">
        <v>16</v>
      </c>
      <c r="L763" s="1" t="s">
        <v>16</v>
      </c>
      <c r="M763" s="1" t="s">
        <v>16</v>
      </c>
      <c r="N763" s="1">
        <v>3</v>
      </c>
      <c r="O763" s="1">
        <v>3</v>
      </c>
      <c r="P763" s="5">
        <v>41</v>
      </c>
    </row>
    <row r="764" spans="1:16">
      <c r="A764" s="1">
        <v>79</v>
      </c>
      <c r="B764" s="1">
        <v>3</v>
      </c>
      <c r="C764" s="1">
        <v>9930</v>
      </c>
      <c r="D764" s="6">
        <v>0.8</v>
      </c>
      <c r="E764" s="6">
        <v>346.5</v>
      </c>
      <c r="F764" s="5">
        <v>2.4</v>
      </c>
      <c r="G764" s="5">
        <v>779</v>
      </c>
      <c r="H764" s="6">
        <v>3.3366434955312809</v>
      </c>
      <c r="I764" s="6">
        <v>0.54159113796576031</v>
      </c>
      <c r="J764" s="6">
        <v>277.2</v>
      </c>
      <c r="K764" s="1" t="s">
        <v>16</v>
      </c>
      <c r="L764" s="1" t="s">
        <v>16</v>
      </c>
      <c r="M764" s="1" t="s">
        <v>16</v>
      </c>
      <c r="N764" s="1">
        <v>3</v>
      </c>
      <c r="O764" s="1">
        <v>3</v>
      </c>
      <c r="P764" s="5">
        <v>38</v>
      </c>
    </row>
    <row r="765" spans="1:16">
      <c r="A765" s="1">
        <v>79</v>
      </c>
      <c r="B765" s="1">
        <v>4</v>
      </c>
      <c r="C765" s="1">
        <v>10533</v>
      </c>
      <c r="D765" s="6">
        <v>0.85</v>
      </c>
      <c r="E765" s="6">
        <v>334.7</v>
      </c>
      <c r="F765" s="5">
        <v>2.1</v>
      </c>
      <c r="G765" s="5">
        <v>849</v>
      </c>
      <c r="H765" s="6">
        <v>3.8151658767772507</v>
      </c>
      <c r="I765" s="6">
        <v>0.55862527295167563</v>
      </c>
      <c r="J765" s="6">
        <v>284.495</v>
      </c>
      <c r="K765" s="1" t="s">
        <v>16</v>
      </c>
      <c r="L765" s="1" t="s">
        <v>16</v>
      </c>
      <c r="M765" s="1" t="s">
        <v>16</v>
      </c>
      <c r="N765" s="1">
        <v>3</v>
      </c>
      <c r="O765" s="1">
        <v>3</v>
      </c>
      <c r="P765" s="5">
        <v>36</v>
      </c>
    </row>
    <row r="766" spans="1:16">
      <c r="A766" s="1">
        <v>79</v>
      </c>
      <c r="B766" s="1">
        <v>5</v>
      </c>
      <c r="C766" s="1">
        <v>10935</v>
      </c>
      <c r="D766" s="6">
        <v>0.9</v>
      </c>
      <c r="E766" s="6">
        <v>325.5</v>
      </c>
      <c r="F766" s="5">
        <v>2.4</v>
      </c>
      <c r="G766" s="5">
        <v>927</v>
      </c>
      <c r="H766" s="6">
        <v>3.2017167381974247</v>
      </c>
      <c r="I766" s="6">
        <v>0.76726108824874262</v>
      </c>
      <c r="J766" s="6">
        <v>292.95</v>
      </c>
      <c r="K766" s="1" t="s">
        <v>16</v>
      </c>
      <c r="L766" s="1" t="s">
        <v>16</v>
      </c>
      <c r="M766" s="1" t="s">
        <v>16</v>
      </c>
      <c r="N766" s="1">
        <v>3</v>
      </c>
      <c r="O766" s="1">
        <v>3</v>
      </c>
      <c r="P766" s="5">
        <v>34</v>
      </c>
    </row>
    <row r="767" spans="1:16">
      <c r="A767" s="1">
        <v>79</v>
      </c>
      <c r="B767" s="1">
        <v>6</v>
      </c>
      <c r="C767" s="1">
        <v>11574</v>
      </c>
      <c r="D767" s="6">
        <v>0.93</v>
      </c>
      <c r="E767" s="6">
        <v>298.2</v>
      </c>
      <c r="F767" s="5">
        <v>3.4</v>
      </c>
      <c r="G767" s="5">
        <v>858</v>
      </c>
      <c r="H767" s="6">
        <v>2.1960297766749379</v>
      </c>
      <c r="I767" s="6">
        <v>0.58303093139796092</v>
      </c>
      <c r="J767" s="6">
        <v>277.32600000000002</v>
      </c>
      <c r="K767" s="1" t="s">
        <v>16</v>
      </c>
      <c r="L767" s="1" t="s">
        <v>16</v>
      </c>
      <c r="M767" s="1" t="s">
        <v>16</v>
      </c>
      <c r="N767" s="1">
        <v>3</v>
      </c>
      <c r="O767" s="1">
        <v>3</v>
      </c>
      <c r="P767" s="5">
        <v>35</v>
      </c>
    </row>
    <row r="768" spans="1:16">
      <c r="A768" s="1">
        <v>79</v>
      </c>
      <c r="B768" s="1">
        <v>7</v>
      </c>
      <c r="C768" s="1">
        <v>11920</v>
      </c>
      <c r="D768" s="6">
        <v>0.94</v>
      </c>
      <c r="E768" s="6">
        <v>287.2</v>
      </c>
      <c r="F768" s="5">
        <v>2.7</v>
      </c>
      <c r="G768" s="5">
        <v>706</v>
      </c>
      <c r="H768" s="6">
        <v>2.6974723538704581</v>
      </c>
      <c r="I768" s="6">
        <v>0.21291946308724832</v>
      </c>
      <c r="J768" s="6">
        <v>269.96799999999996</v>
      </c>
      <c r="K768" s="1" t="s">
        <v>16</v>
      </c>
      <c r="L768" s="1" t="s">
        <v>16</v>
      </c>
      <c r="M768" s="1" t="s">
        <v>16</v>
      </c>
      <c r="N768" s="1">
        <v>3</v>
      </c>
      <c r="O768" s="1">
        <v>3</v>
      </c>
      <c r="P768" s="5">
        <v>42</v>
      </c>
    </row>
    <row r="769" spans="1:16">
      <c r="A769" s="1">
        <v>79</v>
      </c>
      <c r="B769" s="1">
        <v>8</v>
      </c>
      <c r="C769" s="1">
        <v>11936</v>
      </c>
      <c r="D769" s="6">
        <v>0.95</v>
      </c>
      <c r="E769" s="6">
        <v>288.3</v>
      </c>
      <c r="F769" s="5">
        <v>3.2</v>
      </c>
      <c r="G769" s="5">
        <v>624</v>
      </c>
      <c r="H769" s="6">
        <v>2.190051967334818</v>
      </c>
      <c r="I769" s="6">
        <v>0.56141085790884715</v>
      </c>
      <c r="J769" s="6">
        <v>273.88499999999999</v>
      </c>
      <c r="K769" s="1" t="s">
        <v>16</v>
      </c>
      <c r="L769" s="1" t="s">
        <v>16</v>
      </c>
      <c r="M769" s="1" t="s">
        <v>16</v>
      </c>
      <c r="N769" s="1">
        <v>3</v>
      </c>
      <c r="O769" s="1">
        <v>3</v>
      </c>
      <c r="P769" s="5">
        <v>47</v>
      </c>
    </row>
    <row r="770" spans="1:16">
      <c r="A770" s="1">
        <v>79</v>
      </c>
      <c r="B770" s="1">
        <v>9</v>
      </c>
      <c r="C770" s="1">
        <v>12097</v>
      </c>
      <c r="D770" s="6">
        <v>0.96</v>
      </c>
      <c r="E770" s="6">
        <v>288.8</v>
      </c>
      <c r="F770" s="5">
        <v>3.9</v>
      </c>
      <c r="G770" s="5">
        <v>641</v>
      </c>
      <c r="H770" s="6">
        <v>1.711267605633803</v>
      </c>
      <c r="I770" s="6">
        <v>0.53583533107381998</v>
      </c>
      <c r="J770" s="6">
        <v>277.24799999999999</v>
      </c>
      <c r="K770" s="1" t="s">
        <v>16</v>
      </c>
      <c r="L770" s="1" t="s">
        <v>16</v>
      </c>
      <c r="M770" s="1" t="s">
        <v>16</v>
      </c>
      <c r="N770" s="1">
        <v>3</v>
      </c>
      <c r="O770" s="1">
        <v>3</v>
      </c>
      <c r="P770" s="5">
        <v>46</v>
      </c>
    </row>
    <row r="771" spans="1:16">
      <c r="A771" s="1">
        <v>79</v>
      </c>
      <c r="B771" s="1">
        <v>10</v>
      </c>
      <c r="C771" s="1">
        <v>15163</v>
      </c>
      <c r="D771" s="6">
        <v>0.97</v>
      </c>
      <c r="E771" s="6">
        <v>293.10000000000002</v>
      </c>
      <c r="F771" s="5">
        <v>3.3</v>
      </c>
      <c r="G771" s="5">
        <v>586</v>
      </c>
      <c r="H771" s="6">
        <v>1.9482645710543549</v>
      </c>
      <c r="I771" s="6">
        <v>0.60218954032843108</v>
      </c>
      <c r="J771" s="6">
        <v>284.30700000000002</v>
      </c>
      <c r="K771" s="1" t="s">
        <v>16</v>
      </c>
      <c r="L771" s="1" t="s">
        <v>16</v>
      </c>
      <c r="M771" s="1" t="s">
        <v>16</v>
      </c>
      <c r="N771" s="1">
        <v>3</v>
      </c>
      <c r="O771" s="1">
        <v>3</v>
      </c>
      <c r="P771" s="5">
        <v>51</v>
      </c>
    </row>
    <row r="772" spans="1:16">
      <c r="A772" s="1">
        <v>80</v>
      </c>
      <c r="B772" s="1">
        <v>1</v>
      </c>
      <c r="C772" s="1">
        <v>15415</v>
      </c>
      <c r="D772" s="6">
        <v>0.13</v>
      </c>
      <c r="E772" s="6">
        <v>1399.4</v>
      </c>
      <c r="F772" s="5">
        <v>0.7</v>
      </c>
      <c r="G772" s="5">
        <v>1427.3</v>
      </c>
      <c r="H772" s="6">
        <v>3.5727611940298503</v>
      </c>
      <c r="I772" s="6">
        <v>0.39266947778138178</v>
      </c>
      <c r="J772" s="6">
        <v>181.92200000000003</v>
      </c>
      <c r="K772" s="1" t="s">
        <v>16</v>
      </c>
      <c r="L772" s="1" t="s">
        <v>16</v>
      </c>
      <c r="M772" s="1" t="s">
        <v>16</v>
      </c>
      <c r="N772" s="1">
        <v>1</v>
      </c>
      <c r="O772" s="1">
        <v>2</v>
      </c>
      <c r="P772" s="5">
        <v>16</v>
      </c>
    </row>
    <row r="773" spans="1:16">
      <c r="A773" s="1">
        <v>80</v>
      </c>
      <c r="B773" s="1">
        <v>2</v>
      </c>
      <c r="C773" s="1">
        <v>17386</v>
      </c>
      <c r="D773" s="6">
        <v>0.15</v>
      </c>
      <c r="E773" s="6">
        <v>1389.2</v>
      </c>
      <c r="F773" s="5">
        <v>0.6</v>
      </c>
      <c r="G773" s="5">
        <v>1572.6</v>
      </c>
      <c r="H773" s="6">
        <v>3.9534883720930236</v>
      </c>
      <c r="I773" s="6">
        <v>0.39905671229725065</v>
      </c>
      <c r="J773" s="6">
        <v>208.38</v>
      </c>
      <c r="K773" s="1" t="s">
        <v>16</v>
      </c>
      <c r="L773" s="1" t="s">
        <v>16</v>
      </c>
      <c r="M773" s="1" t="s">
        <v>16</v>
      </c>
      <c r="N773" s="1">
        <v>1</v>
      </c>
      <c r="O773" s="1">
        <v>2</v>
      </c>
      <c r="P773" s="5">
        <v>15</v>
      </c>
    </row>
    <row r="774" spans="1:16">
      <c r="A774" s="1">
        <v>80</v>
      </c>
      <c r="B774" s="1">
        <v>3</v>
      </c>
      <c r="C774" s="1">
        <v>18242</v>
      </c>
      <c r="D774" s="6">
        <v>0.16</v>
      </c>
      <c r="E774" s="6">
        <v>1371.4</v>
      </c>
      <c r="F774" s="5">
        <v>0.7</v>
      </c>
      <c r="G774" s="5">
        <v>1642.5</v>
      </c>
      <c r="H774" s="6">
        <v>3.7596899224806202</v>
      </c>
      <c r="I774" s="6">
        <v>0.42862624712202607</v>
      </c>
      <c r="J774" s="6">
        <v>219.42400000000001</v>
      </c>
      <c r="K774" s="1" t="s">
        <v>16</v>
      </c>
      <c r="L774" s="1" t="s">
        <v>16</v>
      </c>
      <c r="M774" s="1" t="s">
        <v>16</v>
      </c>
      <c r="N774" s="1">
        <v>1</v>
      </c>
      <c r="O774" s="1">
        <v>2</v>
      </c>
      <c r="P774" s="5">
        <v>15</v>
      </c>
    </row>
    <row r="775" spans="1:16">
      <c r="A775" s="1">
        <v>80</v>
      </c>
      <c r="B775" s="1">
        <v>4</v>
      </c>
      <c r="C775" s="1">
        <v>19784</v>
      </c>
      <c r="D775" s="6">
        <v>0.18</v>
      </c>
      <c r="E775" s="6">
        <v>1356.2</v>
      </c>
      <c r="F775" s="5">
        <v>0.6</v>
      </c>
      <c r="G775" s="5">
        <v>1769.2</v>
      </c>
      <c r="H775" s="6">
        <v>4.448424068767908</v>
      </c>
      <c r="I775" s="6">
        <v>0.43904164981803478</v>
      </c>
      <c r="J775" s="6">
        <v>244.11599999999999</v>
      </c>
      <c r="K775" s="1" t="s">
        <v>16</v>
      </c>
      <c r="L775" s="1" t="s">
        <v>16</v>
      </c>
      <c r="M775" s="1" t="s">
        <v>16</v>
      </c>
      <c r="N775" s="1">
        <v>1</v>
      </c>
      <c r="O775" s="1">
        <v>2</v>
      </c>
      <c r="P775" s="5">
        <v>14</v>
      </c>
    </row>
    <row r="776" spans="1:16">
      <c r="A776" s="1">
        <v>80</v>
      </c>
      <c r="B776" s="1">
        <v>5</v>
      </c>
      <c r="C776" s="1">
        <v>20983</v>
      </c>
      <c r="D776" s="6">
        <v>0.2</v>
      </c>
      <c r="E776" s="6">
        <v>1350.8</v>
      </c>
      <c r="F776" s="5">
        <v>0.5</v>
      </c>
      <c r="G776" s="5">
        <v>1947.9</v>
      </c>
      <c r="H776" s="6">
        <v>5.9873949579831933</v>
      </c>
      <c r="I776" s="6">
        <v>0.42443883143497119</v>
      </c>
      <c r="J776" s="6">
        <v>270.16000000000003</v>
      </c>
      <c r="K776" s="1" t="s">
        <v>16</v>
      </c>
      <c r="L776" s="1" t="s">
        <v>16</v>
      </c>
      <c r="M776" s="1" t="s">
        <v>16</v>
      </c>
      <c r="N776" s="1">
        <v>1</v>
      </c>
      <c r="O776" s="1">
        <v>2</v>
      </c>
      <c r="P776" s="5">
        <v>14</v>
      </c>
    </row>
    <row r="777" spans="1:16">
      <c r="A777" s="1">
        <v>80</v>
      </c>
      <c r="B777" s="1">
        <v>6</v>
      </c>
      <c r="C777" s="1">
        <v>21684</v>
      </c>
      <c r="D777" s="6">
        <v>0.22</v>
      </c>
      <c r="E777" s="6">
        <v>1304.9000000000001</v>
      </c>
      <c r="F777" s="5">
        <v>0.7</v>
      </c>
      <c r="G777" s="5">
        <v>1977.3</v>
      </c>
      <c r="H777" s="6">
        <v>4.9645390070921991</v>
      </c>
      <c r="I777" s="6">
        <v>0.47062350119904078</v>
      </c>
      <c r="J777" s="6">
        <v>287.07800000000003</v>
      </c>
      <c r="K777" s="1" t="s">
        <v>16</v>
      </c>
      <c r="L777" s="1" t="s">
        <v>16</v>
      </c>
      <c r="M777" s="1" t="s">
        <v>16</v>
      </c>
      <c r="N777" s="1">
        <v>1</v>
      </c>
      <c r="O777" s="1">
        <v>2</v>
      </c>
      <c r="P777" s="5">
        <v>14</v>
      </c>
    </row>
    <row r="778" spans="1:16">
      <c r="A778" s="1">
        <v>80</v>
      </c>
      <c r="B778" s="1">
        <v>7</v>
      </c>
      <c r="C778" s="1">
        <v>22535</v>
      </c>
      <c r="D778" s="6">
        <v>0.23</v>
      </c>
      <c r="E778" s="6">
        <v>1280.7</v>
      </c>
      <c r="F778" s="5">
        <v>0.8</v>
      </c>
      <c r="G778" s="5">
        <v>1772.6</v>
      </c>
      <c r="H778" s="6">
        <v>4.0418353576248318</v>
      </c>
      <c r="I778" s="6">
        <v>0.47943199467495007</v>
      </c>
      <c r="J778" s="6">
        <v>294.56100000000004</v>
      </c>
      <c r="K778" s="1" t="s">
        <v>16</v>
      </c>
      <c r="L778" s="1" t="s">
        <v>16</v>
      </c>
      <c r="M778" s="1" t="s">
        <v>16</v>
      </c>
      <c r="N778" s="1">
        <v>1</v>
      </c>
      <c r="O778" s="1">
        <v>2</v>
      </c>
      <c r="P778" s="5">
        <v>16</v>
      </c>
    </row>
    <row r="779" spans="1:16">
      <c r="A779" s="1">
        <v>80</v>
      </c>
      <c r="B779" s="1">
        <v>8</v>
      </c>
      <c r="C779" s="1">
        <v>23971</v>
      </c>
      <c r="D779" s="6">
        <v>0.24</v>
      </c>
      <c r="E779" s="6">
        <v>1268.2</v>
      </c>
      <c r="F779" s="5">
        <v>1</v>
      </c>
      <c r="G779" s="5">
        <v>1692</v>
      </c>
      <c r="H779" s="6">
        <v>2.8298397040690508</v>
      </c>
      <c r="I779" s="6">
        <v>0.50586124900921947</v>
      </c>
      <c r="J779" s="6">
        <v>304.36799999999999</v>
      </c>
      <c r="K779" s="1" t="s">
        <v>16</v>
      </c>
      <c r="L779" s="1" t="s">
        <v>16</v>
      </c>
      <c r="M779" s="1" t="s">
        <v>16</v>
      </c>
      <c r="N779" s="1">
        <v>1</v>
      </c>
      <c r="O779" s="1">
        <v>2</v>
      </c>
      <c r="P779" s="5">
        <v>18</v>
      </c>
    </row>
    <row r="780" spans="1:16">
      <c r="A780" s="1">
        <v>80</v>
      </c>
      <c r="B780" s="1">
        <v>9</v>
      </c>
      <c r="C780" s="1">
        <v>25525</v>
      </c>
      <c r="D780" s="6">
        <v>0.4</v>
      </c>
      <c r="E780" s="6">
        <v>1261.9000000000001</v>
      </c>
      <c r="F780" s="5">
        <v>2</v>
      </c>
      <c r="G780" s="5">
        <v>1831.4</v>
      </c>
      <c r="H780" s="6">
        <v>2.0578947368421052</v>
      </c>
      <c r="I780" s="6">
        <v>0.46342801175318316</v>
      </c>
      <c r="J780" s="6">
        <v>504.76</v>
      </c>
      <c r="K780" s="1" t="s">
        <v>16</v>
      </c>
      <c r="L780" s="1" t="s">
        <v>16</v>
      </c>
      <c r="M780" s="1" t="s">
        <v>16</v>
      </c>
      <c r="N780" s="1">
        <v>1</v>
      </c>
      <c r="O780" s="1">
        <v>2</v>
      </c>
      <c r="P780" s="5">
        <v>27</v>
      </c>
    </row>
    <row r="781" spans="1:16">
      <c r="A781" s="1">
        <v>80</v>
      </c>
      <c r="B781" s="1">
        <v>10</v>
      </c>
      <c r="C781" s="1">
        <v>27838</v>
      </c>
      <c r="D781" s="6">
        <v>0.55000000000000004</v>
      </c>
      <c r="E781" s="6">
        <v>1269.9000000000001</v>
      </c>
      <c r="F781" s="5">
        <v>2</v>
      </c>
      <c r="G781" s="5">
        <v>2458.6</v>
      </c>
      <c r="H781" s="6">
        <v>2.5715563506261181</v>
      </c>
      <c r="I781" s="6">
        <v>0.4266829513614484</v>
      </c>
      <c r="J781" s="6">
        <v>698.44500000000005</v>
      </c>
      <c r="K781" s="1" t="s">
        <v>16</v>
      </c>
      <c r="L781" s="1" t="s">
        <v>16</v>
      </c>
      <c r="M781" s="1" t="s">
        <v>16</v>
      </c>
      <c r="N781" s="1">
        <v>1</v>
      </c>
      <c r="O781" s="1">
        <v>2</v>
      </c>
      <c r="P781" s="5">
        <v>28</v>
      </c>
    </row>
    <row r="782" spans="1:16">
      <c r="A782" s="1">
        <v>81</v>
      </c>
      <c r="B782" s="1">
        <v>1</v>
      </c>
      <c r="C782" s="1">
        <v>3504</v>
      </c>
      <c r="D782" s="5">
        <v>0.5</v>
      </c>
      <c r="E782" s="6">
        <v>89.7</v>
      </c>
      <c r="F782" s="6">
        <v>2.1</v>
      </c>
      <c r="G782" s="5">
        <v>135.4</v>
      </c>
      <c r="H782" s="6">
        <v>1.7902274641954508</v>
      </c>
      <c r="I782" s="6">
        <v>0.61815068493150682</v>
      </c>
      <c r="J782" s="6">
        <v>44.85</v>
      </c>
      <c r="K782" s="1" t="s">
        <v>17</v>
      </c>
      <c r="L782" s="1" t="s">
        <v>17</v>
      </c>
      <c r="M782" s="1" t="s">
        <v>16</v>
      </c>
      <c r="N782" s="1">
        <v>3</v>
      </c>
      <c r="O782" s="1">
        <v>1</v>
      </c>
      <c r="P782" s="5">
        <v>33</v>
      </c>
    </row>
    <row r="783" spans="1:16">
      <c r="A783" s="1">
        <v>81</v>
      </c>
      <c r="B783" s="1">
        <v>2</v>
      </c>
      <c r="C783" s="1">
        <v>5173</v>
      </c>
      <c r="D783" s="6">
        <v>0.5</v>
      </c>
      <c r="E783" s="6">
        <v>92.8</v>
      </c>
      <c r="F783" s="5">
        <v>2</v>
      </c>
      <c r="G783" s="5">
        <v>114.6</v>
      </c>
      <c r="H783" s="6">
        <v>1.7674760853568801</v>
      </c>
      <c r="I783" s="6">
        <v>0.66924415232940271</v>
      </c>
      <c r="J783" s="6">
        <v>46.4</v>
      </c>
      <c r="K783" s="1" t="s">
        <v>17</v>
      </c>
      <c r="L783" s="1" t="s">
        <v>17</v>
      </c>
      <c r="M783" s="1" t="s">
        <v>16</v>
      </c>
      <c r="N783" s="1">
        <v>3</v>
      </c>
      <c r="O783" s="1">
        <v>1</v>
      </c>
      <c r="P783" s="5">
        <v>38</v>
      </c>
    </row>
    <row r="784" spans="1:16">
      <c r="A784" s="1">
        <v>81</v>
      </c>
      <c r="B784" s="1">
        <v>3</v>
      </c>
      <c r="C784" s="1">
        <v>5608</v>
      </c>
      <c r="D784" s="6">
        <v>0.5</v>
      </c>
      <c r="E784" s="6">
        <v>93.4</v>
      </c>
      <c r="F784" s="5">
        <v>1.1000000000000001</v>
      </c>
      <c r="G784" s="5">
        <v>181.9</v>
      </c>
      <c r="H784" s="6">
        <v>2.7490039840637448</v>
      </c>
      <c r="I784" s="6">
        <v>0.67261055634807421</v>
      </c>
      <c r="J784" s="6">
        <v>46.7</v>
      </c>
      <c r="K784" s="1" t="s">
        <v>17</v>
      </c>
      <c r="L784" s="1" t="s">
        <v>17</v>
      </c>
      <c r="M784" s="1" t="s">
        <v>16</v>
      </c>
      <c r="N784" s="1">
        <v>3</v>
      </c>
      <c r="O784" s="1">
        <v>1</v>
      </c>
      <c r="P784" s="5">
        <v>25</v>
      </c>
    </row>
    <row r="785" spans="1:16">
      <c r="A785" s="1">
        <v>81</v>
      </c>
      <c r="B785" s="1">
        <v>4</v>
      </c>
      <c r="C785" s="1">
        <v>9082</v>
      </c>
      <c r="D785" s="6">
        <v>0.5</v>
      </c>
      <c r="E785" s="6">
        <v>271.2</v>
      </c>
      <c r="F785" s="5">
        <v>0.7</v>
      </c>
      <c r="G785" s="5">
        <v>385</v>
      </c>
      <c r="H785" s="6">
        <v>7.282828282828282</v>
      </c>
      <c r="I785" s="6">
        <v>0.65426117595243338</v>
      </c>
      <c r="J785" s="6">
        <v>135.6</v>
      </c>
      <c r="K785" s="1" t="s">
        <v>17</v>
      </c>
      <c r="L785" s="1" t="s">
        <v>17</v>
      </c>
      <c r="M785" s="1" t="s">
        <v>16</v>
      </c>
      <c r="N785" s="1">
        <v>3</v>
      </c>
      <c r="O785" s="1">
        <v>1</v>
      </c>
      <c r="P785" s="5">
        <v>25</v>
      </c>
    </row>
    <row r="786" spans="1:16">
      <c r="A786" s="1">
        <v>81</v>
      </c>
      <c r="B786" s="1">
        <v>5</v>
      </c>
      <c r="C786" s="1">
        <v>10373</v>
      </c>
      <c r="D786" s="6">
        <v>0.24</v>
      </c>
      <c r="E786" s="6">
        <v>283.89999999999998</v>
      </c>
      <c r="F786" s="5">
        <v>0.8</v>
      </c>
      <c r="G786" s="5">
        <v>271.2</v>
      </c>
      <c r="H786" s="6">
        <v>4.566133108677338</v>
      </c>
      <c r="I786" s="6">
        <v>0.63260387544586905</v>
      </c>
      <c r="J786" s="6">
        <v>68.135999999999996</v>
      </c>
      <c r="K786" s="1" t="s">
        <v>17</v>
      </c>
      <c r="L786" s="1" t="s">
        <v>17</v>
      </c>
      <c r="M786" s="1" t="s">
        <v>16</v>
      </c>
      <c r="N786" s="1">
        <v>3</v>
      </c>
      <c r="O786" s="1">
        <v>1</v>
      </c>
      <c r="P786" s="5">
        <v>29</v>
      </c>
    </row>
    <row r="787" spans="1:16">
      <c r="A787" s="1">
        <v>81</v>
      </c>
      <c r="B787" s="1">
        <v>6</v>
      </c>
      <c r="C787" s="1">
        <v>11530</v>
      </c>
      <c r="D787" s="6">
        <v>0.24</v>
      </c>
      <c r="E787" s="6">
        <v>286.3</v>
      </c>
      <c r="F787" s="5">
        <v>0.9</v>
      </c>
      <c r="G787" s="5">
        <v>283</v>
      </c>
      <c r="H787" s="6">
        <v>2.3003472222222223</v>
      </c>
      <c r="I787" s="6">
        <v>0.6749349522983521</v>
      </c>
      <c r="J787" s="6">
        <v>68.712000000000003</v>
      </c>
      <c r="K787" s="1" t="s">
        <v>17</v>
      </c>
      <c r="L787" s="1" t="s">
        <v>17</v>
      </c>
      <c r="M787" s="1" t="s">
        <v>16</v>
      </c>
      <c r="N787" s="1">
        <v>3</v>
      </c>
      <c r="O787" s="1">
        <v>1</v>
      </c>
      <c r="P787" s="5">
        <v>28</v>
      </c>
    </row>
    <row r="788" spans="1:16">
      <c r="A788" s="1">
        <v>81</v>
      </c>
      <c r="B788" s="1">
        <v>7</v>
      </c>
      <c r="C788" s="1">
        <v>13324</v>
      </c>
      <c r="D788" s="6">
        <v>0.24</v>
      </c>
      <c r="E788" s="6">
        <v>287.89999999999998</v>
      </c>
      <c r="F788" s="5">
        <v>0.7</v>
      </c>
      <c r="G788" s="5">
        <v>439.2</v>
      </c>
      <c r="H788" s="6">
        <v>2.4961538461538462</v>
      </c>
      <c r="I788" s="6">
        <v>0.68095166616631642</v>
      </c>
      <c r="J788" s="6">
        <v>69.095999999999989</v>
      </c>
      <c r="K788" s="1" t="s">
        <v>17</v>
      </c>
      <c r="L788" s="1" t="s">
        <v>17</v>
      </c>
      <c r="M788" s="1" t="s">
        <v>16</v>
      </c>
      <c r="N788" s="1">
        <v>3</v>
      </c>
      <c r="O788" s="1">
        <v>1</v>
      </c>
      <c r="P788" s="5">
        <v>18</v>
      </c>
    </row>
    <row r="789" spans="1:16">
      <c r="A789" s="1">
        <v>81</v>
      </c>
      <c r="B789" s="1">
        <v>8</v>
      </c>
      <c r="C789" s="1">
        <v>14353</v>
      </c>
      <c r="D789" s="6">
        <v>0.24</v>
      </c>
      <c r="E789" s="6">
        <v>291.2</v>
      </c>
      <c r="F789" s="5">
        <v>0.8</v>
      </c>
      <c r="G789" s="5">
        <v>572.4</v>
      </c>
      <c r="H789" s="6">
        <v>2.2547043010752685</v>
      </c>
      <c r="I789" s="6">
        <v>0.65916533128962584</v>
      </c>
      <c r="J789" s="6">
        <v>69.887999999999991</v>
      </c>
      <c r="K789" s="1" t="s">
        <v>17</v>
      </c>
      <c r="L789" s="1" t="s">
        <v>17</v>
      </c>
      <c r="M789" s="1" t="s">
        <v>16</v>
      </c>
      <c r="N789" s="1">
        <v>3</v>
      </c>
      <c r="O789" s="1">
        <v>1</v>
      </c>
      <c r="P789" s="5">
        <v>14</v>
      </c>
    </row>
    <row r="790" spans="1:16">
      <c r="A790" s="1">
        <v>81</v>
      </c>
      <c r="B790" s="1">
        <v>9</v>
      </c>
      <c r="C790" s="1">
        <v>16240</v>
      </c>
      <c r="D790" s="6">
        <v>0.24</v>
      </c>
      <c r="E790" s="6">
        <v>297.10000000000002</v>
      </c>
      <c r="F790" s="5">
        <v>0.8</v>
      </c>
      <c r="G790" s="5">
        <v>646.5</v>
      </c>
      <c r="H790" s="6">
        <v>1.7842199641362821</v>
      </c>
      <c r="I790" s="6">
        <v>0.65677339901477827</v>
      </c>
      <c r="J790" s="6">
        <v>71.304000000000002</v>
      </c>
      <c r="K790" s="1" t="s">
        <v>17</v>
      </c>
      <c r="L790" s="1" t="s">
        <v>17</v>
      </c>
      <c r="M790" s="1" t="s">
        <v>16</v>
      </c>
      <c r="N790" s="1">
        <v>3</v>
      </c>
      <c r="O790" s="1">
        <v>1</v>
      </c>
      <c r="P790" s="5">
        <v>12</v>
      </c>
    </row>
    <row r="791" spans="1:16">
      <c r="A791" s="1">
        <v>81</v>
      </c>
      <c r="B791" s="1">
        <v>10</v>
      </c>
      <c r="C791" s="1">
        <v>18775</v>
      </c>
      <c r="D791" s="6">
        <v>0.24</v>
      </c>
      <c r="E791" s="6">
        <v>293.5</v>
      </c>
      <c r="F791" s="5">
        <v>0.8</v>
      </c>
      <c r="G791" s="5">
        <v>653.29999999999995</v>
      </c>
      <c r="H791" s="6">
        <v>1.62771285475793</v>
      </c>
      <c r="I791" s="6">
        <v>0.69214380825565913</v>
      </c>
      <c r="J791" s="6">
        <v>70.44</v>
      </c>
      <c r="K791" s="1" t="s">
        <v>17</v>
      </c>
      <c r="L791" s="1" t="s">
        <v>17</v>
      </c>
      <c r="M791" s="1" t="s">
        <v>16</v>
      </c>
      <c r="N791" s="1">
        <v>3</v>
      </c>
      <c r="O791" s="1">
        <v>1</v>
      </c>
      <c r="P791" s="5">
        <v>11</v>
      </c>
    </row>
    <row r="792" spans="1:16">
      <c r="A792" s="1">
        <v>82</v>
      </c>
      <c r="B792" s="1">
        <v>1</v>
      </c>
      <c r="C792" s="1">
        <v>2503</v>
      </c>
      <c r="D792" s="6">
        <v>7.0000000000000007E-2</v>
      </c>
      <c r="E792" s="6">
        <v>924.1</v>
      </c>
      <c r="F792" s="5">
        <v>0.5</v>
      </c>
      <c r="G792" s="5">
        <v>437.8</v>
      </c>
      <c r="H792" s="6">
        <v>6.7013888888888893</v>
      </c>
      <c r="I792" s="6">
        <v>0.21586096683979222</v>
      </c>
      <c r="J792" s="6">
        <v>64.687000000000012</v>
      </c>
      <c r="K792" s="1" t="s">
        <v>16</v>
      </c>
      <c r="L792" s="1" t="s">
        <v>16</v>
      </c>
      <c r="M792" s="1" t="s">
        <v>16</v>
      </c>
      <c r="N792" s="1">
        <v>1</v>
      </c>
      <c r="O792" s="1">
        <v>1</v>
      </c>
      <c r="P792" s="5">
        <v>14</v>
      </c>
    </row>
    <row r="793" spans="1:16">
      <c r="A793" s="1">
        <v>82</v>
      </c>
      <c r="B793" s="1">
        <v>2</v>
      </c>
      <c r="C793" s="1">
        <v>2409</v>
      </c>
      <c r="D793" s="6">
        <v>0.1</v>
      </c>
      <c r="E793" s="6">
        <v>937.3</v>
      </c>
      <c r="F793" s="5">
        <v>0.6</v>
      </c>
      <c r="G793" s="5">
        <v>530</v>
      </c>
      <c r="H793" s="6">
        <v>7.4869109947643988</v>
      </c>
      <c r="I793" s="6">
        <v>0.22121212121212119</v>
      </c>
      <c r="J793" s="6">
        <v>93.73</v>
      </c>
      <c r="K793" s="1" t="s">
        <v>16</v>
      </c>
      <c r="L793" s="1" t="s">
        <v>16</v>
      </c>
      <c r="M793" s="1" t="s">
        <v>16</v>
      </c>
      <c r="N793" s="1">
        <v>1</v>
      </c>
      <c r="O793" s="1">
        <v>1</v>
      </c>
      <c r="P793" s="5">
        <v>17</v>
      </c>
    </row>
    <row r="794" spans="1:16">
      <c r="A794" s="1">
        <v>82</v>
      </c>
      <c r="B794" s="1">
        <v>3</v>
      </c>
      <c r="C794" s="1">
        <v>2775</v>
      </c>
      <c r="D794" s="6">
        <v>0.11</v>
      </c>
      <c r="E794" s="6">
        <v>935.3</v>
      </c>
      <c r="F794" s="5">
        <v>0.5</v>
      </c>
      <c r="G794" s="5">
        <v>595.29999999999995</v>
      </c>
      <c r="H794" s="6">
        <v>10.909090909090908</v>
      </c>
      <c r="I794" s="6">
        <v>0.21196396396396397</v>
      </c>
      <c r="J794" s="6">
        <v>102.883</v>
      </c>
      <c r="K794" s="1" t="s">
        <v>16</v>
      </c>
      <c r="L794" s="1" t="s">
        <v>16</v>
      </c>
      <c r="M794" s="1" t="s">
        <v>16</v>
      </c>
      <c r="N794" s="1">
        <v>1</v>
      </c>
      <c r="O794" s="1">
        <v>1</v>
      </c>
      <c r="P794" s="5">
        <v>17</v>
      </c>
    </row>
    <row r="795" spans="1:16">
      <c r="A795" s="1">
        <v>82</v>
      </c>
      <c r="B795" s="1">
        <v>4</v>
      </c>
      <c r="C795" s="1">
        <v>4870</v>
      </c>
      <c r="D795" s="6">
        <v>0.13</v>
      </c>
      <c r="E795" s="6">
        <v>938.1</v>
      </c>
      <c r="F795" s="5">
        <v>0.4</v>
      </c>
      <c r="G795" s="5">
        <v>905.2</v>
      </c>
      <c r="H795" s="6">
        <v>14.013761467889905</v>
      </c>
      <c r="I795" s="6">
        <v>0.20689938398357291</v>
      </c>
      <c r="J795" s="6">
        <v>121.953</v>
      </c>
      <c r="K795" s="1" t="s">
        <v>16</v>
      </c>
      <c r="L795" s="1" t="s">
        <v>16</v>
      </c>
      <c r="M795" s="1" t="s">
        <v>16</v>
      </c>
      <c r="N795" s="1">
        <v>1</v>
      </c>
      <c r="O795" s="1">
        <v>1</v>
      </c>
      <c r="P795" s="5">
        <v>15</v>
      </c>
    </row>
    <row r="796" spans="1:16">
      <c r="A796" s="1">
        <v>82</v>
      </c>
      <c r="B796" s="1">
        <v>5</v>
      </c>
      <c r="C796" s="1">
        <v>5669</v>
      </c>
      <c r="D796" s="6">
        <v>0.16</v>
      </c>
      <c r="E796" s="6">
        <v>1170.5</v>
      </c>
      <c r="F796" s="5">
        <v>0.4</v>
      </c>
      <c r="G796" s="5">
        <v>1110.7</v>
      </c>
      <c r="H796" s="6">
        <v>11.939102564102564</v>
      </c>
      <c r="I796" s="6">
        <v>0.17745634150643852</v>
      </c>
      <c r="J796" s="6">
        <v>187.28</v>
      </c>
      <c r="K796" s="1" t="s">
        <v>16</v>
      </c>
      <c r="L796" s="1" t="s">
        <v>16</v>
      </c>
      <c r="M796" s="1" t="s">
        <v>16</v>
      </c>
      <c r="N796" s="1">
        <v>1</v>
      </c>
      <c r="O796" s="1">
        <v>1</v>
      </c>
      <c r="P796" s="5">
        <v>17</v>
      </c>
    </row>
    <row r="797" spans="1:16">
      <c r="A797" s="1">
        <v>82</v>
      </c>
      <c r="B797" s="1">
        <v>6</v>
      </c>
      <c r="C797" s="1">
        <v>7039</v>
      </c>
      <c r="D797" s="6">
        <v>0.19</v>
      </c>
      <c r="E797" s="6">
        <v>1197.7</v>
      </c>
      <c r="F797" s="5">
        <v>0.4</v>
      </c>
      <c r="G797" s="5">
        <v>1291.2</v>
      </c>
      <c r="H797" s="6">
        <v>12.84</v>
      </c>
      <c r="I797" s="6">
        <v>0.19491405029123454</v>
      </c>
      <c r="J797" s="6">
        <v>227.56300000000002</v>
      </c>
      <c r="K797" s="1" t="s">
        <v>16</v>
      </c>
      <c r="L797" s="1" t="s">
        <v>16</v>
      </c>
      <c r="M797" s="1" t="s">
        <v>16</v>
      </c>
      <c r="N797" s="1">
        <v>1</v>
      </c>
      <c r="O797" s="1">
        <v>1</v>
      </c>
      <c r="P797" s="5">
        <v>19</v>
      </c>
    </row>
    <row r="798" spans="1:16">
      <c r="A798" s="1">
        <v>82</v>
      </c>
      <c r="B798" s="1">
        <v>7</v>
      </c>
      <c r="C798" s="1">
        <v>10905</v>
      </c>
      <c r="D798" s="6">
        <v>0.22</v>
      </c>
      <c r="E798" s="6">
        <v>1209.5</v>
      </c>
      <c r="F798" s="5">
        <v>0.5</v>
      </c>
      <c r="G798" s="5">
        <v>1477.2</v>
      </c>
      <c r="H798" s="6">
        <v>10.67982456140351</v>
      </c>
      <c r="I798" s="6">
        <v>0.36629986244841817</v>
      </c>
      <c r="J798" s="6">
        <v>266.08999999999997</v>
      </c>
      <c r="K798" s="1" t="s">
        <v>16</v>
      </c>
      <c r="L798" s="1" t="s">
        <v>16</v>
      </c>
      <c r="M798" s="1" t="s">
        <v>16</v>
      </c>
      <c r="N798" s="1">
        <v>1</v>
      </c>
      <c r="O798" s="1">
        <v>1</v>
      </c>
      <c r="P798" s="5">
        <v>19</v>
      </c>
    </row>
    <row r="799" spans="1:16">
      <c r="A799" s="1">
        <v>82</v>
      </c>
      <c r="B799" s="1">
        <v>8</v>
      </c>
      <c r="C799" s="1">
        <v>12321</v>
      </c>
      <c r="D799" s="6">
        <v>0.24</v>
      </c>
      <c r="E799" s="6">
        <v>1215.2</v>
      </c>
      <c r="F799" s="5">
        <v>0.5</v>
      </c>
      <c r="G799" s="5">
        <v>1720.7</v>
      </c>
      <c r="H799" s="6">
        <v>7.8638941398865789</v>
      </c>
      <c r="I799" s="6">
        <v>0.30784838892947003</v>
      </c>
      <c r="J799" s="6">
        <v>291.64800000000002</v>
      </c>
      <c r="K799" s="1" t="s">
        <v>16</v>
      </c>
      <c r="L799" s="1" t="s">
        <v>16</v>
      </c>
      <c r="M799" s="1" t="s">
        <v>16</v>
      </c>
      <c r="N799" s="1">
        <v>1</v>
      </c>
      <c r="O799" s="1">
        <v>1</v>
      </c>
      <c r="P799" s="5">
        <v>18</v>
      </c>
    </row>
    <row r="800" spans="1:16">
      <c r="A800" s="1">
        <v>82</v>
      </c>
      <c r="B800" s="1">
        <v>9</v>
      </c>
      <c r="C800" s="1">
        <v>14111</v>
      </c>
      <c r="D800" s="6">
        <v>0.27</v>
      </c>
      <c r="E800" s="6">
        <v>1218.0999999999999</v>
      </c>
      <c r="F800" s="5">
        <v>0.6</v>
      </c>
      <c r="G800" s="5">
        <v>1997.4</v>
      </c>
      <c r="H800" s="6">
        <v>7.3266563944530043</v>
      </c>
      <c r="I800" s="6">
        <v>0.30062362695769262</v>
      </c>
      <c r="J800" s="6">
        <v>328.887</v>
      </c>
      <c r="K800" s="1" t="s">
        <v>16</v>
      </c>
      <c r="L800" s="1" t="s">
        <v>16</v>
      </c>
      <c r="M800" s="1" t="s">
        <v>16</v>
      </c>
      <c r="N800" s="1">
        <v>1</v>
      </c>
      <c r="O800" s="1">
        <v>1</v>
      </c>
      <c r="P800" s="5">
        <v>18</v>
      </c>
    </row>
    <row r="801" spans="1:16">
      <c r="A801" s="1">
        <v>82</v>
      </c>
      <c r="B801" s="1">
        <v>10</v>
      </c>
      <c r="C801" s="1">
        <v>16617</v>
      </c>
      <c r="D801" s="6">
        <v>0.31</v>
      </c>
      <c r="E801" s="6">
        <v>1209.5</v>
      </c>
      <c r="F801" s="5">
        <v>0.6</v>
      </c>
      <c r="G801" s="5">
        <v>2270.5</v>
      </c>
      <c r="H801" s="6">
        <v>6.5046604527296941</v>
      </c>
      <c r="I801" s="6">
        <v>0.32213997713185294</v>
      </c>
      <c r="J801" s="6">
        <v>374.94499999999999</v>
      </c>
      <c r="K801" s="1" t="s">
        <v>16</v>
      </c>
      <c r="L801" s="1" t="s">
        <v>16</v>
      </c>
      <c r="M801" s="1" t="s">
        <v>16</v>
      </c>
      <c r="N801" s="1">
        <v>1</v>
      </c>
      <c r="O801" s="1">
        <v>1</v>
      </c>
      <c r="P801" s="5">
        <v>17</v>
      </c>
    </row>
    <row r="802" spans="1:16">
      <c r="A802" s="1">
        <v>83</v>
      </c>
      <c r="B802" s="1">
        <v>1</v>
      </c>
      <c r="C802" s="1">
        <v>23832</v>
      </c>
      <c r="D802" s="6">
        <v>0.62</v>
      </c>
      <c r="E802" s="6">
        <v>2457.6999999999998</v>
      </c>
      <c r="F802" s="5">
        <v>2.5</v>
      </c>
      <c r="G802" s="5">
        <v>3335.2</v>
      </c>
      <c r="H802" s="6">
        <v>5.4184100418410033</v>
      </c>
      <c r="I802" s="6">
        <v>0.29636623027861697</v>
      </c>
      <c r="J802" s="6">
        <v>1523.7739999999999</v>
      </c>
      <c r="K802" s="1" t="s">
        <v>16</v>
      </c>
      <c r="L802" s="1" t="s">
        <v>16</v>
      </c>
      <c r="M802" s="1" t="s">
        <v>16</v>
      </c>
      <c r="N802" s="1">
        <v>3</v>
      </c>
      <c r="O802" s="1">
        <v>1</v>
      </c>
      <c r="P802" s="5">
        <v>46</v>
      </c>
    </row>
    <row r="803" spans="1:16">
      <c r="A803" s="1">
        <v>83</v>
      </c>
      <c r="B803" s="1">
        <v>2</v>
      </c>
      <c r="C803" s="1">
        <v>24293</v>
      </c>
      <c r="D803" s="6">
        <v>0.71</v>
      </c>
      <c r="E803" s="6">
        <v>2413.1999999999998</v>
      </c>
      <c r="F803" s="5">
        <v>2.1</v>
      </c>
      <c r="G803" s="5">
        <v>3881.3</v>
      </c>
      <c r="H803" s="6">
        <v>7.0967741935483879</v>
      </c>
      <c r="I803" s="6">
        <v>0.24636726629070102</v>
      </c>
      <c r="J803" s="6">
        <v>1713.3719999999998</v>
      </c>
      <c r="K803" s="1" t="s">
        <v>16</v>
      </c>
      <c r="L803" s="1" t="s">
        <v>16</v>
      </c>
      <c r="M803" s="1" t="s">
        <v>16</v>
      </c>
      <c r="N803" s="1">
        <v>3</v>
      </c>
      <c r="O803" s="1">
        <v>1</v>
      </c>
      <c r="P803" s="5">
        <v>45</v>
      </c>
    </row>
    <row r="804" spans="1:16">
      <c r="A804" s="1">
        <v>83</v>
      </c>
      <c r="B804" s="1">
        <v>3</v>
      </c>
      <c r="C804" s="1">
        <v>25812</v>
      </c>
      <c r="D804" s="6">
        <v>0.85</v>
      </c>
      <c r="E804" s="6">
        <v>2387.3000000000002</v>
      </c>
      <c r="F804" s="5">
        <v>1.8</v>
      </c>
      <c r="G804" s="5">
        <v>4616.1000000000004</v>
      </c>
      <c r="H804" s="6">
        <v>8.8162878787878771</v>
      </c>
      <c r="I804" s="6">
        <v>0.26793739346040601</v>
      </c>
      <c r="J804" s="6">
        <v>2029.2049999999999</v>
      </c>
      <c r="K804" s="1" t="s">
        <v>16</v>
      </c>
      <c r="L804" s="1" t="s">
        <v>16</v>
      </c>
      <c r="M804" s="1" t="s">
        <v>16</v>
      </c>
      <c r="N804" s="1">
        <v>3</v>
      </c>
      <c r="O804" s="1">
        <v>1</v>
      </c>
      <c r="P804" s="5">
        <v>44</v>
      </c>
    </row>
    <row r="805" spans="1:16">
      <c r="A805" s="1">
        <v>83</v>
      </c>
      <c r="B805" s="1">
        <v>4</v>
      </c>
      <c r="C805" s="1">
        <v>31853</v>
      </c>
      <c r="D805" s="6">
        <v>0.95</v>
      </c>
      <c r="E805" s="6">
        <v>2360.5</v>
      </c>
      <c r="F805" s="5">
        <v>1.5</v>
      </c>
      <c r="G805" s="5">
        <v>5248.2</v>
      </c>
      <c r="H805" s="6">
        <v>12.140221402214024</v>
      </c>
      <c r="I805" s="6">
        <v>0.29165227765045676</v>
      </c>
      <c r="J805" s="6">
        <v>2242.4749999999999</v>
      </c>
      <c r="K805" s="1" t="s">
        <v>16</v>
      </c>
      <c r="L805" s="1" t="s">
        <v>16</v>
      </c>
      <c r="M805" s="1" t="s">
        <v>16</v>
      </c>
      <c r="N805" s="1">
        <v>3</v>
      </c>
      <c r="O805" s="1">
        <v>1</v>
      </c>
      <c r="P805" s="5">
        <v>43</v>
      </c>
    </row>
    <row r="806" spans="1:16">
      <c r="A806" s="1">
        <v>83</v>
      </c>
      <c r="B806" s="1">
        <v>5</v>
      </c>
      <c r="C806" s="1">
        <v>35633</v>
      </c>
      <c r="D806" s="6">
        <v>1.1000000000000001</v>
      </c>
      <c r="E806" s="6">
        <v>2329.1</v>
      </c>
      <c r="F806" s="5">
        <v>1.5</v>
      </c>
      <c r="G806" s="5">
        <v>5890.5</v>
      </c>
      <c r="H806" s="6">
        <v>13.031634446397188</v>
      </c>
      <c r="I806" s="6">
        <v>0.33404428479218701</v>
      </c>
      <c r="J806" s="6">
        <v>2562.0100000000002</v>
      </c>
      <c r="K806" s="1" t="s">
        <v>16</v>
      </c>
      <c r="L806" s="1" t="s">
        <v>16</v>
      </c>
      <c r="M806" s="1" t="s">
        <v>16</v>
      </c>
      <c r="N806" s="1">
        <v>3</v>
      </c>
      <c r="O806" s="1">
        <v>1</v>
      </c>
      <c r="P806" s="5">
        <v>44</v>
      </c>
    </row>
    <row r="807" spans="1:16">
      <c r="A807" s="1">
        <v>83</v>
      </c>
      <c r="B807" s="1">
        <v>6</v>
      </c>
      <c r="C807" s="1">
        <v>39910</v>
      </c>
      <c r="D807" s="6">
        <v>1.21</v>
      </c>
      <c r="E807" s="6">
        <v>2307.6</v>
      </c>
      <c r="F807" s="5">
        <v>1.6</v>
      </c>
      <c r="G807" s="5">
        <v>6821.7</v>
      </c>
      <c r="H807" s="6">
        <v>11.562986003110419</v>
      </c>
      <c r="I807" s="6">
        <v>0.33352543222250064</v>
      </c>
      <c r="J807" s="6">
        <v>2792.1959999999999</v>
      </c>
      <c r="K807" s="1" t="s">
        <v>16</v>
      </c>
      <c r="L807" s="1" t="s">
        <v>16</v>
      </c>
      <c r="M807" s="1" t="s">
        <v>16</v>
      </c>
      <c r="N807" s="1">
        <v>3</v>
      </c>
      <c r="O807" s="1">
        <v>1</v>
      </c>
      <c r="P807" s="5">
        <v>41</v>
      </c>
    </row>
    <row r="808" spans="1:16">
      <c r="A808" s="1">
        <v>83</v>
      </c>
      <c r="B808" s="1">
        <v>7</v>
      </c>
      <c r="C808" s="1">
        <v>44007</v>
      </c>
      <c r="D808" s="6">
        <v>1.37</v>
      </c>
      <c r="E808" s="6">
        <v>2272.6999999999998</v>
      </c>
      <c r="F808" s="5">
        <v>1.9</v>
      </c>
      <c r="G808" s="5">
        <v>7281.8</v>
      </c>
      <c r="H808" s="6">
        <v>10.771954674220963</v>
      </c>
      <c r="I808" s="6">
        <v>0.37137273615561162</v>
      </c>
      <c r="J808" s="6">
        <v>3113.5990000000002</v>
      </c>
      <c r="K808" s="1" t="s">
        <v>16</v>
      </c>
      <c r="L808" s="1" t="s">
        <v>16</v>
      </c>
      <c r="M808" s="1" t="s">
        <v>16</v>
      </c>
      <c r="N808" s="1">
        <v>3</v>
      </c>
      <c r="O808" s="1">
        <v>1</v>
      </c>
      <c r="P808" s="5">
        <v>43</v>
      </c>
    </row>
    <row r="809" spans="1:16">
      <c r="A809" s="1">
        <v>83</v>
      </c>
      <c r="B809" s="1">
        <v>8</v>
      </c>
      <c r="C809" s="1">
        <v>47561</v>
      </c>
      <c r="D809" s="6">
        <v>1.41</v>
      </c>
      <c r="E809" s="6">
        <v>2245</v>
      </c>
      <c r="F809" s="5">
        <v>2.6</v>
      </c>
      <c r="G809" s="5">
        <v>7149.5</v>
      </c>
      <c r="H809" s="6">
        <v>6.3501849568434032</v>
      </c>
      <c r="I809" s="6">
        <v>0.36277622421732092</v>
      </c>
      <c r="J809" s="6">
        <v>3165.45</v>
      </c>
      <c r="K809" s="1" t="s">
        <v>16</v>
      </c>
      <c r="L809" s="1" t="s">
        <v>16</v>
      </c>
      <c r="M809" s="1" t="s">
        <v>16</v>
      </c>
      <c r="N809" s="1">
        <v>3</v>
      </c>
      <c r="O809" s="1">
        <v>1</v>
      </c>
      <c r="P809" s="5">
        <v>45</v>
      </c>
    </row>
    <row r="810" spans="1:16">
      <c r="A810" s="1">
        <v>83</v>
      </c>
      <c r="B810" s="1">
        <v>9</v>
      </c>
      <c r="C810" s="1">
        <v>40588</v>
      </c>
      <c r="D810" s="6">
        <v>1.45</v>
      </c>
      <c r="E810" s="6">
        <v>2221.8000000000002</v>
      </c>
      <c r="F810" s="5">
        <v>2.7</v>
      </c>
      <c r="G810" s="5">
        <v>6589.6</v>
      </c>
      <c r="H810" s="6">
        <v>7.4251069900142648</v>
      </c>
      <c r="I810" s="6">
        <v>0.36133832659899479</v>
      </c>
      <c r="J810" s="6">
        <v>3221.61</v>
      </c>
      <c r="K810" s="1" t="s">
        <v>16</v>
      </c>
      <c r="L810" s="1" t="s">
        <v>16</v>
      </c>
      <c r="M810" s="1" t="s">
        <v>16</v>
      </c>
      <c r="N810" s="1">
        <v>3</v>
      </c>
      <c r="O810" s="1">
        <v>1</v>
      </c>
      <c r="P810" s="5">
        <v>49</v>
      </c>
    </row>
    <row r="811" spans="1:16">
      <c r="A811" s="1">
        <v>83</v>
      </c>
      <c r="B811" s="1">
        <v>10</v>
      </c>
      <c r="C811" s="1">
        <v>42573</v>
      </c>
      <c r="D811" s="6">
        <v>1.49</v>
      </c>
      <c r="E811" s="6">
        <v>2208.6</v>
      </c>
      <c r="F811" s="5">
        <v>3.5</v>
      </c>
      <c r="G811" s="5">
        <v>5813.4</v>
      </c>
      <c r="H811" s="6">
        <v>4.7828863346104731</v>
      </c>
      <c r="I811" s="6">
        <v>0.38606628614380006</v>
      </c>
      <c r="J811" s="6">
        <v>3290.8139999999999</v>
      </c>
      <c r="K811" s="1" t="s">
        <v>16</v>
      </c>
      <c r="L811" s="1" t="s">
        <v>16</v>
      </c>
      <c r="M811" s="1" t="s">
        <v>16</v>
      </c>
      <c r="N811" s="1">
        <v>3</v>
      </c>
      <c r="O811" s="1">
        <v>1</v>
      </c>
      <c r="P811" s="5">
        <v>57</v>
      </c>
    </row>
    <row r="812" spans="1:16">
      <c r="A812" s="1">
        <v>85</v>
      </c>
      <c r="B812" s="1">
        <v>1</v>
      </c>
      <c r="C812" s="1">
        <v>22810</v>
      </c>
      <c r="D812" s="6">
        <v>0.13</v>
      </c>
      <c r="E812" s="6">
        <v>1774.2</v>
      </c>
      <c r="F812" s="5">
        <v>0.6</v>
      </c>
      <c r="G812" s="5">
        <v>1781</v>
      </c>
      <c r="H812" s="6">
        <v>3.5874799357945424</v>
      </c>
      <c r="I812" s="6">
        <v>0.42709338009644893</v>
      </c>
      <c r="J812" s="6">
        <v>230.64600000000002</v>
      </c>
      <c r="K812" s="1" t="s">
        <v>16</v>
      </c>
      <c r="L812" s="1" t="s">
        <v>16</v>
      </c>
      <c r="M812" s="1" t="s">
        <v>16</v>
      </c>
      <c r="N812" s="1">
        <v>3</v>
      </c>
      <c r="O812" s="1">
        <v>3</v>
      </c>
      <c r="P812" s="5">
        <v>13</v>
      </c>
    </row>
    <row r="813" spans="1:16">
      <c r="A813" s="1">
        <v>85</v>
      </c>
      <c r="B813" s="1">
        <v>2</v>
      </c>
      <c r="C813" s="1">
        <v>24076</v>
      </c>
      <c r="D813" s="6">
        <v>0.15</v>
      </c>
      <c r="E813" s="6">
        <v>1781.2</v>
      </c>
      <c r="F813" s="5">
        <v>0.8</v>
      </c>
      <c r="G813" s="5">
        <v>1239</v>
      </c>
      <c r="H813" s="6">
        <v>2.8280542986425341</v>
      </c>
      <c r="I813" s="6">
        <v>0.41227778700780859</v>
      </c>
      <c r="J813" s="6">
        <v>267.18</v>
      </c>
      <c r="K813" s="1" t="s">
        <v>16</v>
      </c>
      <c r="L813" s="1" t="s">
        <v>16</v>
      </c>
      <c r="M813" s="1" t="s">
        <v>16</v>
      </c>
      <c r="N813" s="1">
        <v>3</v>
      </c>
      <c r="O813" s="1">
        <v>3</v>
      </c>
      <c r="P813" s="5">
        <v>21</v>
      </c>
    </row>
    <row r="814" spans="1:16">
      <c r="A814" s="1">
        <v>85</v>
      </c>
      <c r="B814" s="1">
        <v>3</v>
      </c>
      <c r="C814" s="1">
        <v>27278</v>
      </c>
      <c r="D814" s="6">
        <v>0.16</v>
      </c>
      <c r="E814" s="6">
        <v>1792.2</v>
      </c>
      <c r="F814" s="5">
        <v>0.7</v>
      </c>
      <c r="G814" s="5">
        <v>1338</v>
      </c>
      <c r="H814" s="6">
        <v>3.2523616734143053</v>
      </c>
      <c r="I814" s="6">
        <v>0.41055062687880345</v>
      </c>
      <c r="J814" s="6">
        <v>286.75200000000001</v>
      </c>
      <c r="K814" s="1" t="s">
        <v>16</v>
      </c>
      <c r="L814" s="1" t="s">
        <v>16</v>
      </c>
      <c r="M814" s="1" t="s">
        <v>16</v>
      </c>
      <c r="N814" s="1">
        <v>3</v>
      </c>
      <c r="O814" s="1">
        <v>3</v>
      </c>
      <c r="P814" s="5">
        <v>21</v>
      </c>
    </row>
    <row r="815" spans="1:16">
      <c r="A815" s="1">
        <v>85</v>
      </c>
      <c r="B815" s="1">
        <v>4</v>
      </c>
      <c r="C815" s="1">
        <v>28728</v>
      </c>
      <c r="D815" s="6">
        <v>0.16</v>
      </c>
      <c r="E815" s="6">
        <v>1803.3</v>
      </c>
      <c r="F815" s="5">
        <v>0.9</v>
      </c>
      <c r="G815" s="5">
        <v>347</v>
      </c>
      <c r="H815" s="6">
        <v>2.5663716814159288</v>
      </c>
      <c r="I815" s="6">
        <v>0.48987050960735173</v>
      </c>
      <c r="J815" s="6">
        <v>288.52800000000002</v>
      </c>
      <c r="K815" s="1" t="s">
        <v>16</v>
      </c>
      <c r="L815" s="1" t="s">
        <v>16</v>
      </c>
      <c r="M815" s="1" t="s">
        <v>16</v>
      </c>
      <c r="N815" s="1">
        <v>3</v>
      </c>
      <c r="O815" s="1">
        <v>3</v>
      </c>
      <c r="P815" s="5">
        <v>83</v>
      </c>
    </row>
    <row r="816" spans="1:16">
      <c r="A816" s="1">
        <v>85</v>
      </c>
      <c r="B816" s="1">
        <v>5</v>
      </c>
      <c r="C816" s="1">
        <v>37327</v>
      </c>
      <c r="D816" s="6">
        <v>0.16</v>
      </c>
      <c r="E816" s="6">
        <v>1838.4</v>
      </c>
      <c r="F816" s="5">
        <v>0.5</v>
      </c>
      <c r="G816" s="5">
        <v>1297</v>
      </c>
      <c r="H816" s="6">
        <v>3.9426321709786269</v>
      </c>
      <c r="I816" s="6">
        <v>0.42834945213920217</v>
      </c>
      <c r="J816" s="6">
        <v>294.14400000000001</v>
      </c>
      <c r="K816" s="1" t="s">
        <v>16</v>
      </c>
      <c r="L816" s="1" t="s">
        <v>16</v>
      </c>
      <c r="M816" s="1" t="s">
        <v>16</v>
      </c>
      <c r="N816" s="1">
        <v>3</v>
      </c>
      <c r="O816" s="1">
        <v>3</v>
      </c>
      <c r="P816" s="5">
        <v>22</v>
      </c>
    </row>
    <row r="817" spans="1:16">
      <c r="A817" s="1">
        <v>85</v>
      </c>
      <c r="B817" s="1">
        <v>6</v>
      </c>
      <c r="C817" s="1">
        <v>42343</v>
      </c>
      <c r="D817" s="6">
        <v>0.16</v>
      </c>
      <c r="E817" s="6">
        <v>2191.1999999999998</v>
      </c>
      <c r="F817" s="5">
        <v>0.5</v>
      </c>
      <c r="G817" s="5">
        <v>1897</v>
      </c>
      <c r="H817" s="6">
        <v>4.5524146054181385</v>
      </c>
      <c r="I817" s="6">
        <v>0.49677632666556454</v>
      </c>
      <c r="J817" s="6">
        <v>350.59199999999998</v>
      </c>
      <c r="K817" s="1" t="s">
        <v>16</v>
      </c>
      <c r="L817" s="1" t="s">
        <v>16</v>
      </c>
      <c r="M817" s="1" t="s">
        <v>16</v>
      </c>
      <c r="N817" s="1">
        <v>3</v>
      </c>
      <c r="O817" s="1">
        <v>3</v>
      </c>
      <c r="P817" s="5">
        <v>18</v>
      </c>
    </row>
    <row r="818" spans="1:16">
      <c r="A818" s="1">
        <v>85</v>
      </c>
      <c r="B818" s="1">
        <v>7</v>
      </c>
      <c r="C818" s="1">
        <v>33398</v>
      </c>
      <c r="D818" s="6">
        <v>0.16</v>
      </c>
      <c r="E818" s="6">
        <v>2254</v>
      </c>
      <c r="F818" s="5">
        <v>0.9</v>
      </c>
      <c r="G818" s="5">
        <v>-681</v>
      </c>
      <c r="H818" s="6">
        <v>2.9324546952224053</v>
      </c>
      <c r="I818" s="6">
        <v>0.55557218995149416</v>
      </c>
      <c r="J818" s="6">
        <v>360.64</v>
      </c>
      <c r="K818" s="1" t="s">
        <v>16</v>
      </c>
      <c r="L818" s="1" t="s">
        <v>16</v>
      </c>
      <c r="M818" s="1" t="s">
        <v>16</v>
      </c>
      <c r="N818" s="1">
        <v>3</v>
      </c>
      <c r="O818" s="1">
        <v>3</v>
      </c>
      <c r="P818" s="5">
        <v>100</v>
      </c>
    </row>
    <row r="819" spans="1:16">
      <c r="A819" s="1">
        <v>85</v>
      </c>
      <c r="B819" s="1">
        <v>8</v>
      </c>
      <c r="C819" s="1">
        <v>31152</v>
      </c>
      <c r="D819" s="6">
        <v>0.16</v>
      </c>
      <c r="E819" s="6">
        <v>2315</v>
      </c>
      <c r="F819" s="5">
        <v>1.3</v>
      </c>
      <c r="G819" s="5">
        <v>314</v>
      </c>
      <c r="H819" s="6">
        <v>2.5154639175257736</v>
      </c>
      <c r="I819" s="6">
        <v>0.56124807395993837</v>
      </c>
      <c r="J819" s="6">
        <v>370.4</v>
      </c>
      <c r="K819" s="1" t="s">
        <v>16</v>
      </c>
      <c r="L819" s="1" t="s">
        <v>16</v>
      </c>
      <c r="M819" s="1" t="s">
        <v>16</v>
      </c>
      <c r="N819" s="1">
        <v>3</v>
      </c>
      <c r="O819" s="1">
        <v>3</v>
      </c>
      <c r="P819" s="5">
        <v>100</v>
      </c>
    </row>
    <row r="820" spans="1:16">
      <c r="A820" s="1">
        <v>85</v>
      </c>
      <c r="B820" s="1">
        <v>9</v>
      </c>
      <c r="C820" s="1">
        <v>32098</v>
      </c>
      <c r="D820" s="6">
        <v>0.16</v>
      </c>
      <c r="E820" s="6">
        <v>2338.6999999999998</v>
      </c>
      <c r="F820" s="5">
        <v>1.6</v>
      </c>
      <c r="G820" s="5">
        <v>581</v>
      </c>
      <c r="H820" s="6">
        <v>2.0257826887661143</v>
      </c>
      <c r="I820" s="6">
        <v>0.5169792510436787</v>
      </c>
      <c r="J820" s="6">
        <v>374.19199999999995</v>
      </c>
      <c r="K820" s="1" t="s">
        <v>16</v>
      </c>
      <c r="L820" s="1" t="s">
        <v>16</v>
      </c>
      <c r="M820" s="1" t="s">
        <v>16</v>
      </c>
      <c r="N820" s="1">
        <v>3</v>
      </c>
      <c r="O820" s="1">
        <v>3</v>
      </c>
      <c r="P820" s="5">
        <v>64</v>
      </c>
    </row>
    <row r="821" spans="1:16">
      <c r="A821" s="1">
        <v>85</v>
      </c>
      <c r="B821" s="1">
        <v>10</v>
      </c>
      <c r="C821" s="1">
        <v>30889</v>
      </c>
      <c r="D821" s="6">
        <v>0.16</v>
      </c>
      <c r="E821" s="6">
        <v>2450.5</v>
      </c>
      <c r="F821" s="5">
        <v>0.9</v>
      </c>
      <c r="G821" s="5">
        <v>1928</v>
      </c>
      <c r="H821" s="6">
        <v>3.1893382352941178</v>
      </c>
      <c r="I821" s="6">
        <v>0.49049823561785749</v>
      </c>
      <c r="J821" s="6">
        <v>392.08</v>
      </c>
      <c r="K821" s="1" t="s">
        <v>16</v>
      </c>
      <c r="L821" s="1" t="s">
        <v>16</v>
      </c>
      <c r="M821" s="1" t="s">
        <v>16</v>
      </c>
      <c r="N821" s="1">
        <v>3</v>
      </c>
      <c r="O821" s="1">
        <v>3</v>
      </c>
      <c r="P821" s="5">
        <v>20</v>
      </c>
    </row>
    <row r="822" spans="1:16">
      <c r="A822" s="1">
        <v>86</v>
      </c>
      <c r="B822" s="1">
        <v>1</v>
      </c>
      <c r="C822" s="1">
        <v>1774</v>
      </c>
      <c r="D822" s="6">
        <v>0.48</v>
      </c>
      <c r="E822" s="6">
        <v>94.8</v>
      </c>
      <c r="F822" s="5">
        <v>1.2</v>
      </c>
      <c r="G822" s="5">
        <v>81.3</v>
      </c>
      <c r="H822" s="6">
        <v>5.0637755102040822</v>
      </c>
      <c r="I822" s="6">
        <v>0.44983089064261556</v>
      </c>
      <c r="J822" s="6">
        <v>45.503999999999998</v>
      </c>
      <c r="K822" s="1" t="s">
        <v>17</v>
      </c>
      <c r="L822" s="1" t="s">
        <v>17</v>
      </c>
      <c r="M822" s="1" t="s">
        <v>16</v>
      </c>
      <c r="N822" s="1">
        <v>3</v>
      </c>
      <c r="O822" s="1">
        <v>1</v>
      </c>
      <c r="P822" s="5">
        <v>66</v>
      </c>
    </row>
    <row r="823" spans="1:16">
      <c r="A823" s="1">
        <v>86</v>
      </c>
      <c r="B823" s="1">
        <v>2</v>
      </c>
      <c r="C823" s="1">
        <v>2081</v>
      </c>
      <c r="D823" s="6">
        <v>0.48</v>
      </c>
      <c r="E823" s="6">
        <v>99.8</v>
      </c>
      <c r="F823" s="5">
        <v>0.9</v>
      </c>
      <c r="G823" s="5">
        <v>85.1</v>
      </c>
      <c r="H823" s="6">
        <v>5.0973709834469325</v>
      </c>
      <c r="I823" s="6">
        <v>0.38875540605478137</v>
      </c>
      <c r="J823" s="6">
        <v>47.903999999999996</v>
      </c>
      <c r="K823" s="1" t="s">
        <v>17</v>
      </c>
      <c r="L823" s="1" t="s">
        <v>17</v>
      </c>
      <c r="M823" s="1" t="s">
        <v>16</v>
      </c>
      <c r="N823" s="1">
        <v>3</v>
      </c>
      <c r="O823" s="1">
        <v>1</v>
      </c>
      <c r="P823" s="5">
        <v>56</v>
      </c>
    </row>
    <row r="824" spans="1:16">
      <c r="A824" s="1">
        <v>86</v>
      </c>
      <c r="B824" s="1">
        <v>3</v>
      </c>
      <c r="C824" s="1">
        <v>3614</v>
      </c>
      <c r="D824" s="6">
        <v>0.39</v>
      </c>
      <c r="E824" s="6">
        <v>156.5</v>
      </c>
      <c r="F824" s="5">
        <v>1</v>
      </c>
      <c r="G824" s="5">
        <v>177.8</v>
      </c>
      <c r="H824" s="6">
        <v>3.6430678466076696</v>
      </c>
      <c r="I824" s="6">
        <v>0.4355285002767017</v>
      </c>
      <c r="J824" s="6">
        <v>61.034999999999997</v>
      </c>
      <c r="K824" s="1" t="s">
        <v>17</v>
      </c>
      <c r="L824" s="1" t="s">
        <v>17</v>
      </c>
      <c r="M824" s="1" t="s">
        <v>16</v>
      </c>
      <c r="N824" s="1">
        <v>3</v>
      </c>
      <c r="O824" s="1">
        <v>1</v>
      </c>
      <c r="P824" s="5">
        <v>31</v>
      </c>
    </row>
    <row r="825" spans="1:16">
      <c r="A825" s="1">
        <v>86</v>
      </c>
      <c r="B825" s="1">
        <v>4</v>
      </c>
      <c r="C825" s="1">
        <v>3178</v>
      </c>
      <c r="D825" s="6">
        <v>0.12</v>
      </c>
      <c r="E825" s="6">
        <v>167.2</v>
      </c>
      <c r="F825" s="5">
        <v>0.5</v>
      </c>
      <c r="G825" s="5">
        <v>69.2</v>
      </c>
      <c r="H825" s="6">
        <v>2.7990708478513362</v>
      </c>
      <c r="I825" s="6">
        <v>0.38451856513530525</v>
      </c>
      <c r="J825" s="6">
        <v>20.063999999999997</v>
      </c>
      <c r="K825" s="1" t="s">
        <v>17</v>
      </c>
      <c r="L825" s="1" t="s">
        <v>17</v>
      </c>
      <c r="M825" s="1" t="s">
        <v>16</v>
      </c>
      <c r="N825" s="1">
        <v>3</v>
      </c>
      <c r="O825" s="1">
        <v>1</v>
      </c>
      <c r="P825" s="5">
        <v>28</v>
      </c>
    </row>
    <row r="826" spans="1:16">
      <c r="A826" s="1">
        <v>86</v>
      </c>
      <c r="B826" s="1">
        <v>5</v>
      </c>
      <c r="C826" s="1">
        <v>3383</v>
      </c>
      <c r="D826" s="6">
        <v>0.12</v>
      </c>
      <c r="E826" s="6">
        <v>167.7</v>
      </c>
      <c r="F826" s="5">
        <v>0.6</v>
      </c>
      <c r="G826" s="5">
        <v>56</v>
      </c>
      <c r="H826" s="6">
        <v>2.6847575057736721</v>
      </c>
      <c r="I826" s="6">
        <v>0.38072716523795447</v>
      </c>
      <c r="J826" s="6">
        <v>20.123999999999999</v>
      </c>
      <c r="K826" s="1" t="s">
        <v>17</v>
      </c>
      <c r="L826" s="1" t="s">
        <v>17</v>
      </c>
      <c r="M826" s="1" t="s">
        <v>16</v>
      </c>
      <c r="N826" s="1">
        <v>3</v>
      </c>
      <c r="O826" s="1">
        <v>1</v>
      </c>
      <c r="P826" s="5">
        <v>36</v>
      </c>
    </row>
    <row r="827" spans="1:16">
      <c r="A827" s="1">
        <v>86</v>
      </c>
      <c r="B827" s="1">
        <v>6</v>
      </c>
      <c r="C827" s="1">
        <v>3917</v>
      </c>
      <c r="D827" s="6">
        <v>0.12</v>
      </c>
      <c r="E827" s="6">
        <v>170.9</v>
      </c>
      <c r="F827" s="5">
        <v>0.6</v>
      </c>
      <c r="G827" s="5">
        <v>-10.5</v>
      </c>
      <c r="H827" s="6">
        <v>2.4009324009324011</v>
      </c>
      <c r="I827" s="6">
        <v>0.39009446004595355</v>
      </c>
      <c r="J827" s="6">
        <v>20.507999999999999</v>
      </c>
      <c r="K827" s="1" t="s">
        <v>17</v>
      </c>
      <c r="L827" s="1" t="s">
        <v>17</v>
      </c>
      <c r="M827" s="1" t="s">
        <v>16</v>
      </c>
      <c r="N827" s="1">
        <v>3</v>
      </c>
      <c r="O827" s="1">
        <v>1</v>
      </c>
      <c r="P827" s="5">
        <v>100</v>
      </c>
    </row>
    <row r="828" spans="1:16">
      <c r="A828" s="1">
        <v>86</v>
      </c>
      <c r="B828" s="1">
        <v>7</v>
      </c>
      <c r="C828" s="1">
        <v>4062</v>
      </c>
      <c r="D828" s="6">
        <v>0.12</v>
      </c>
      <c r="E828" s="6">
        <v>196.2</v>
      </c>
      <c r="F828" s="5">
        <v>0.6</v>
      </c>
      <c r="G828" s="5">
        <v>22.3</v>
      </c>
      <c r="H828" s="6">
        <v>2.8160919540229887</v>
      </c>
      <c r="I828" s="6">
        <v>0.41260462826193994</v>
      </c>
      <c r="J828" s="6">
        <v>23.543999999999997</v>
      </c>
      <c r="K828" s="1" t="s">
        <v>17</v>
      </c>
      <c r="L828" s="1" t="s">
        <v>17</v>
      </c>
      <c r="M828" s="1" t="s">
        <v>16</v>
      </c>
      <c r="N828" s="1">
        <v>3</v>
      </c>
      <c r="O828" s="1">
        <v>1</v>
      </c>
      <c r="P828" s="5">
        <v>100</v>
      </c>
    </row>
    <row r="829" spans="1:16">
      <c r="A829" s="1">
        <v>86</v>
      </c>
      <c r="B829" s="1">
        <v>8</v>
      </c>
      <c r="C829" s="1">
        <v>10155</v>
      </c>
      <c r="D829" s="6">
        <v>0.12</v>
      </c>
      <c r="E829" s="6">
        <v>402</v>
      </c>
      <c r="F829" s="5">
        <v>0.5</v>
      </c>
      <c r="G829" s="5">
        <v>116.3</v>
      </c>
      <c r="H829" s="6">
        <v>1.9028189910979227</v>
      </c>
      <c r="I829" s="6">
        <v>0.23574593796159526</v>
      </c>
      <c r="J829" s="6">
        <v>48.24</v>
      </c>
      <c r="K829" s="1" t="s">
        <v>17</v>
      </c>
      <c r="L829" s="1" t="s">
        <v>17</v>
      </c>
      <c r="M829" s="1" t="s">
        <v>16</v>
      </c>
      <c r="N829" s="1">
        <v>3</v>
      </c>
      <c r="O829" s="1">
        <v>1</v>
      </c>
      <c r="P829" s="5">
        <v>43</v>
      </c>
    </row>
    <row r="830" spans="1:16">
      <c r="A830" s="1">
        <v>86</v>
      </c>
      <c r="B830" s="1">
        <v>9</v>
      </c>
      <c r="C830" s="1">
        <v>11050</v>
      </c>
      <c r="D830" s="6">
        <v>0.17</v>
      </c>
      <c r="E830" s="6">
        <v>441.8</v>
      </c>
      <c r="F830" s="5">
        <v>0.5</v>
      </c>
      <c r="G830" s="5">
        <v>412</v>
      </c>
      <c r="H830" s="6">
        <v>2.2248803827751198</v>
      </c>
      <c r="I830" s="6">
        <v>0.15574660633484164</v>
      </c>
      <c r="J830" s="6">
        <v>75.106000000000009</v>
      </c>
      <c r="K830" s="1" t="s">
        <v>17</v>
      </c>
      <c r="L830" s="1" t="s">
        <v>17</v>
      </c>
      <c r="M830" s="1" t="s">
        <v>16</v>
      </c>
      <c r="N830" s="1">
        <v>3</v>
      </c>
      <c r="O830" s="1">
        <v>1</v>
      </c>
      <c r="P830" s="5">
        <v>17</v>
      </c>
    </row>
    <row r="831" spans="1:16">
      <c r="A831" s="1">
        <v>86</v>
      </c>
      <c r="B831" s="1">
        <v>10</v>
      </c>
      <c r="C831" s="1">
        <v>12771</v>
      </c>
      <c r="D831" s="6">
        <v>0.3</v>
      </c>
      <c r="E831" s="6">
        <v>445.8</v>
      </c>
      <c r="F831" s="5">
        <v>0.7</v>
      </c>
      <c r="G831" s="5">
        <v>513.5</v>
      </c>
      <c r="H831" s="6">
        <v>2.3834924199887708</v>
      </c>
      <c r="I831" s="6">
        <v>0.18886539816772374</v>
      </c>
      <c r="J831" s="6">
        <v>133.74</v>
      </c>
      <c r="K831" s="1" t="s">
        <v>17</v>
      </c>
      <c r="L831" s="1" t="s">
        <v>17</v>
      </c>
      <c r="M831" s="1" t="s">
        <v>16</v>
      </c>
      <c r="N831" s="1">
        <v>3</v>
      </c>
      <c r="O831" s="1">
        <v>1</v>
      </c>
      <c r="P831" s="5">
        <v>26</v>
      </c>
    </row>
    <row r="832" spans="1:16">
      <c r="A832" s="1">
        <v>87</v>
      </c>
      <c r="B832" s="1">
        <v>1</v>
      </c>
      <c r="C832" s="1">
        <v>10905</v>
      </c>
      <c r="D832" s="6">
        <v>0.69</v>
      </c>
      <c r="E832" s="6">
        <v>387.1</v>
      </c>
      <c r="F832" s="5">
        <v>3</v>
      </c>
      <c r="G832" s="5">
        <v>714.3</v>
      </c>
      <c r="H832" s="6">
        <v>1.90056134723336</v>
      </c>
      <c r="I832" s="6">
        <v>0.25300320953690969</v>
      </c>
      <c r="J832" s="6">
        <v>267.09899999999999</v>
      </c>
      <c r="K832" s="1" t="s">
        <v>17</v>
      </c>
      <c r="L832" s="1" t="s">
        <v>17</v>
      </c>
      <c r="M832" s="1" t="s">
        <v>17</v>
      </c>
      <c r="N832" s="1">
        <v>3</v>
      </c>
      <c r="O832" s="1">
        <v>2</v>
      </c>
      <c r="P832" s="5">
        <v>38</v>
      </c>
    </row>
    <row r="833" spans="1:16">
      <c r="A833" s="1">
        <v>87</v>
      </c>
      <c r="B833" s="1">
        <v>2</v>
      </c>
      <c r="C833" s="1">
        <v>11416</v>
      </c>
      <c r="D833" s="6">
        <v>0.75</v>
      </c>
      <c r="E833" s="6">
        <v>375.6</v>
      </c>
      <c r="F833" s="5">
        <v>2.6</v>
      </c>
      <c r="G833" s="5">
        <v>770.4</v>
      </c>
      <c r="H833" s="6">
        <v>2.1773584905660379</v>
      </c>
      <c r="I833" s="6">
        <v>0.26191310441485632</v>
      </c>
      <c r="J833" s="6">
        <v>281.7</v>
      </c>
      <c r="K833" s="1" t="s">
        <v>17</v>
      </c>
      <c r="L833" s="1" t="s">
        <v>17</v>
      </c>
      <c r="M833" s="1" t="s">
        <v>17</v>
      </c>
      <c r="N833" s="1">
        <v>3</v>
      </c>
      <c r="O833" s="1">
        <v>2</v>
      </c>
      <c r="P833" s="5">
        <v>37</v>
      </c>
    </row>
    <row r="834" spans="1:16">
      <c r="A834" s="1">
        <v>87</v>
      </c>
      <c r="B834" s="1">
        <v>3</v>
      </c>
      <c r="C834" s="1">
        <v>17350</v>
      </c>
      <c r="D834" s="6">
        <v>0.8</v>
      </c>
      <c r="E834" s="6">
        <v>377.2</v>
      </c>
      <c r="F834" s="5">
        <v>2.5</v>
      </c>
      <c r="G834" s="5">
        <v>749</v>
      </c>
      <c r="H834" s="6">
        <v>2.2957063711911356</v>
      </c>
      <c r="I834" s="6">
        <v>0.48939481268011525</v>
      </c>
      <c r="J834" s="6">
        <v>301.76</v>
      </c>
      <c r="K834" s="1" t="s">
        <v>17</v>
      </c>
      <c r="L834" s="1" t="s">
        <v>17</v>
      </c>
      <c r="M834" s="1" t="s">
        <v>17</v>
      </c>
      <c r="N834" s="1">
        <v>3</v>
      </c>
      <c r="O834" s="1">
        <v>2</v>
      </c>
      <c r="P834" s="5">
        <v>40</v>
      </c>
    </row>
    <row r="835" spans="1:16">
      <c r="A835" s="1">
        <v>87</v>
      </c>
      <c r="B835" s="1">
        <v>4</v>
      </c>
      <c r="C835" s="1">
        <v>18180</v>
      </c>
      <c r="D835" s="6">
        <v>0.8</v>
      </c>
      <c r="E835" s="6">
        <v>379.4</v>
      </c>
      <c r="F835" s="5">
        <v>2.5</v>
      </c>
      <c r="G835" s="5">
        <v>630</v>
      </c>
      <c r="H835" s="6">
        <v>2.2165278667520818</v>
      </c>
      <c r="I835" s="6">
        <v>0.47304730473047307</v>
      </c>
      <c r="J835" s="6">
        <v>303.52</v>
      </c>
      <c r="K835" s="1" t="s">
        <v>17</v>
      </c>
      <c r="L835" s="1" t="s">
        <v>17</v>
      </c>
      <c r="M835" s="1" t="s">
        <v>17</v>
      </c>
      <c r="N835" s="1">
        <v>3</v>
      </c>
      <c r="O835" s="1">
        <v>2</v>
      </c>
      <c r="P835" s="5">
        <v>48</v>
      </c>
    </row>
    <row r="836" spans="1:16">
      <c r="A836" s="1">
        <v>87</v>
      </c>
      <c r="B836" s="1">
        <v>5</v>
      </c>
      <c r="C836" s="1">
        <v>19250</v>
      </c>
      <c r="D836" s="6">
        <v>0.8</v>
      </c>
      <c r="E836" s="6">
        <v>382.7</v>
      </c>
      <c r="F836" s="5">
        <v>2.9</v>
      </c>
      <c r="G836" s="5">
        <v>239</v>
      </c>
      <c r="H836" s="6">
        <v>1.8064516129032258</v>
      </c>
      <c r="I836" s="6">
        <v>0.49246753246753244</v>
      </c>
      <c r="J836" s="6">
        <v>306.16000000000003</v>
      </c>
      <c r="K836" s="1" t="s">
        <v>17</v>
      </c>
      <c r="L836" s="1" t="s">
        <v>17</v>
      </c>
      <c r="M836" s="1" t="s">
        <v>17</v>
      </c>
      <c r="N836" s="1">
        <v>3</v>
      </c>
      <c r="O836" s="1">
        <v>2</v>
      </c>
      <c r="P836" s="5">
        <v>100</v>
      </c>
    </row>
    <row r="837" spans="1:16">
      <c r="A837" s="1">
        <v>87</v>
      </c>
      <c r="B837" s="1">
        <v>6</v>
      </c>
      <c r="C837" s="1">
        <v>18976</v>
      </c>
      <c r="D837" s="6">
        <v>0.8</v>
      </c>
      <c r="E837" s="6">
        <v>384.1</v>
      </c>
      <c r="F837" s="5">
        <v>5</v>
      </c>
      <c r="G837" s="5">
        <v>210</v>
      </c>
      <c r="H837" s="6">
        <v>1.1444591029023747</v>
      </c>
      <c r="I837" s="6">
        <v>0.48619308600337269</v>
      </c>
      <c r="J837" s="6">
        <v>307.27999999999997</v>
      </c>
      <c r="K837" s="1" t="s">
        <v>17</v>
      </c>
      <c r="L837" s="1" t="s">
        <v>17</v>
      </c>
      <c r="M837" s="1" t="s">
        <v>17</v>
      </c>
      <c r="N837" s="1">
        <v>3</v>
      </c>
      <c r="O837" s="1">
        <v>2</v>
      </c>
      <c r="P837" s="5">
        <v>100</v>
      </c>
    </row>
    <row r="838" spans="1:16">
      <c r="A838" s="1">
        <v>87</v>
      </c>
      <c r="B838" s="1">
        <v>7</v>
      </c>
      <c r="C838" s="1">
        <v>19418</v>
      </c>
      <c r="D838" s="6">
        <v>0.24</v>
      </c>
      <c r="E838" s="6">
        <v>385.8</v>
      </c>
      <c r="F838" s="5">
        <v>1.3</v>
      </c>
      <c r="G838" s="5">
        <v>362</v>
      </c>
      <c r="H838" s="6">
        <v>1.188212927756654</v>
      </c>
      <c r="I838" s="6">
        <v>0.48475641157688742</v>
      </c>
      <c r="J838" s="6">
        <v>92.591999999999999</v>
      </c>
      <c r="K838" s="1" t="s">
        <v>17</v>
      </c>
      <c r="L838" s="1" t="s">
        <v>17</v>
      </c>
      <c r="M838" s="1" t="s">
        <v>17</v>
      </c>
      <c r="N838" s="1">
        <v>3</v>
      </c>
      <c r="O838" s="1">
        <v>2</v>
      </c>
      <c r="P838" s="5">
        <v>26</v>
      </c>
    </row>
    <row r="839" spans="1:16">
      <c r="A839" s="1">
        <v>87</v>
      </c>
      <c r="B839" s="1">
        <v>8</v>
      </c>
      <c r="C839" s="1">
        <v>19956</v>
      </c>
      <c r="D839" s="6">
        <v>0.26</v>
      </c>
      <c r="E839" s="6">
        <v>389</v>
      </c>
      <c r="F839" s="5">
        <v>1.2</v>
      </c>
      <c r="G839" s="5">
        <v>460</v>
      </c>
      <c r="H839" s="6">
        <v>1.3225613405146619</v>
      </c>
      <c r="I839" s="6">
        <v>0.44392663860493087</v>
      </c>
      <c r="J839" s="6">
        <v>101.14</v>
      </c>
      <c r="K839" s="1" t="s">
        <v>17</v>
      </c>
      <c r="L839" s="1" t="s">
        <v>17</v>
      </c>
      <c r="M839" s="1" t="s">
        <v>17</v>
      </c>
      <c r="N839" s="1">
        <v>3</v>
      </c>
      <c r="O839" s="1">
        <v>2</v>
      </c>
      <c r="P839" s="5">
        <v>22</v>
      </c>
    </row>
    <row r="840" spans="1:16">
      <c r="A840" s="1">
        <v>87</v>
      </c>
      <c r="B840" s="1">
        <v>9</v>
      </c>
      <c r="C840" s="1">
        <v>20596</v>
      </c>
      <c r="D840" s="6">
        <v>0.3</v>
      </c>
      <c r="E840" s="6">
        <v>391.2</v>
      </c>
      <c r="F840" s="5">
        <v>1.5</v>
      </c>
      <c r="G840" s="5">
        <v>529</v>
      </c>
      <c r="H840" s="6">
        <v>1.1749859786876053</v>
      </c>
      <c r="I840" s="6">
        <v>0.41760536026412898</v>
      </c>
      <c r="J840" s="6">
        <v>117.36</v>
      </c>
      <c r="K840" s="1" t="s">
        <v>17</v>
      </c>
      <c r="L840" s="1" t="s">
        <v>17</v>
      </c>
      <c r="M840" s="1" t="s">
        <v>17</v>
      </c>
      <c r="N840" s="1">
        <v>3</v>
      </c>
      <c r="O840" s="1">
        <v>2</v>
      </c>
      <c r="P840" s="5">
        <v>22</v>
      </c>
    </row>
    <row r="841" spans="1:16">
      <c r="A841" s="1">
        <v>87</v>
      </c>
      <c r="B841" s="1">
        <v>10</v>
      </c>
      <c r="C841" s="1">
        <v>24750</v>
      </c>
      <c r="D841" s="6">
        <v>0.36</v>
      </c>
      <c r="E841" s="6">
        <v>400.4</v>
      </c>
      <c r="F841" s="5">
        <v>1.3</v>
      </c>
      <c r="G841" s="5">
        <v>870</v>
      </c>
      <c r="H841" s="6">
        <v>1.4310776942355889</v>
      </c>
      <c r="I841" s="6">
        <v>0.36622222222222223</v>
      </c>
      <c r="J841" s="6">
        <v>144.14399999999998</v>
      </c>
      <c r="K841" s="1" t="s">
        <v>17</v>
      </c>
      <c r="L841" s="1" t="s">
        <v>17</v>
      </c>
      <c r="M841" s="1" t="s">
        <v>17</v>
      </c>
      <c r="N841" s="1">
        <v>3</v>
      </c>
      <c r="O841" s="1">
        <v>2</v>
      </c>
      <c r="P841" s="5">
        <v>16</v>
      </c>
    </row>
    <row r="842" spans="1:16">
      <c r="A842" s="1">
        <v>88</v>
      </c>
      <c r="B842" s="1">
        <v>1</v>
      </c>
      <c r="C842" s="1">
        <v>5455</v>
      </c>
      <c r="D842" s="6">
        <v>0.8</v>
      </c>
      <c r="E842" s="6">
        <v>98.9</v>
      </c>
      <c r="F842" s="5">
        <v>3</v>
      </c>
      <c r="G842" s="5">
        <v>252</v>
      </c>
      <c r="H842" s="6">
        <v>1.7627118644067796</v>
      </c>
      <c r="I842" s="6">
        <v>0.52758936755270391</v>
      </c>
      <c r="J842" s="6">
        <v>79.12</v>
      </c>
      <c r="K842" s="1" t="s">
        <v>16</v>
      </c>
      <c r="L842" s="1" t="s">
        <v>17</v>
      </c>
      <c r="M842" s="1" t="s">
        <v>16</v>
      </c>
      <c r="N842" s="1">
        <v>3</v>
      </c>
      <c r="O842" s="1">
        <v>1</v>
      </c>
      <c r="P842" s="5">
        <v>31</v>
      </c>
    </row>
    <row r="843" spans="1:16">
      <c r="A843" s="1">
        <v>88</v>
      </c>
      <c r="B843" s="1">
        <v>2</v>
      </c>
      <c r="C843" s="1">
        <v>9422</v>
      </c>
      <c r="D843" s="6">
        <v>0.8</v>
      </c>
      <c r="E843" s="6">
        <v>115.9</v>
      </c>
      <c r="F843" s="5">
        <v>2.2999999999999998</v>
      </c>
      <c r="G843" s="5">
        <v>216</v>
      </c>
      <c r="H843" s="6">
        <v>1.9324986390854653</v>
      </c>
      <c r="I843" s="6">
        <v>0.58904691148376143</v>
      </c>
      <c r="J843" s="6">
        <v>92.72</v>
      </c>
      <c r="K843" s="1" t="s">
        <v>16</v>
      </c>
      <c r="L843" s="1" t="s">
        <v>17</v>
      </c>
      <c r="M843" s="1" t="s">
        <v>16</v>
      </c>
      <c r="N843" s="1">
        <v>3</v>
      </c>
      <c r="O843" s="1">
        <v>1</v>
      </c>
      <c r="P843" s="5">
        <v>39</v>
      </c>
    </row>
    <row r="844" spans="1:16">
      <c r="A844" s="1">
        <v>88</v>
      </c>
      <c r="B844" s="1">
        <v>3</v>
      </c>
      <c r="C844" s="1">
        <v>9677</v>
      </c>
      <c r="D844" s="6">
        <v>0.8</v>
      </c>
      <c r="E844" s="6">
        <v>134.6</v>
      </c>
      <c r="F844" s="5">
        <v>1.6</v>
      </c>
      <c r="G844" s="5">
        <v>407</v>
      </c>
      <c r="H844" s="6">
        <v>2.5551564905079527</v>
      </c>
      <c r="I844" s="6">
        <v>0.53890668595639146</v>
      </c>
      <c r="J844" s="6">
        <v>107.68</v>
      </c>
      <c r="K844" s="1" t="s">
        <v>16</v>
      </c>
      <c r="L844" s="1" t="s">
        <v>17</v>
      </c>
      <c r="M844" s="1" t="s">
        <v>16</v>
      </c>
      <c r="N844" s="1">
        <v>3</v>
      </c>
      <c r="O844" s="1">
        <v>1</v>
      </c>
      <c r="P844" s="5">
        <v>25</v>
      </c>
    </row>
    <row r="845" spans="1:16">
      <c r="A845" s="1">
        <v>88</v>
      </c>
      <c r="B845" s="1">
        <v>4</v>
      </c>
      <c r="C845" s="1">
        <v>9536</v>
      </c>
      <c r="D845" s="6">
        <v>0.8</v>
      </c>
      <c r="E845" s="6">
        <v>137.69999999999999</v>
      </c>
      <c r="F845" s="5">
        <v>1.7</v>
      </c>
      <c r="G845" s="5">
        <v>314</v>
      </c>
      <c r="H845" s="6">
        <v>2.3961352657004831</v>
      </c>
      <c r="I845" s="6">
        <v>0.51688338926174493</v>
      </c>
      <c r="J845" s="6">
        <v>110.16</v>
      </c>
      <c r="K845" s="1" t="s">
        <v>16</v>
      </c>
      <c r="L845" s="1" t="s">
        <v>17</v>
      </c>
      <c r="M845" s="1" t="s">
        <v>16</v>
      </c>
      <c r="N845" s="1">
        <v>3</v>
      </c>
      <c r="O845" s="1">
        <v>1</v>
      </c>
      <c r="P845" s="5">
        <v>35</v>
      </c>
    </row>
    <row r="846" spans="1:16">
      <c r="A846" s="1">
        <v>88</v>
      </c>
      <c r="B846" s="1">
        <v>5</v>
      </c>
      <c r="C846" s="1">
        <v>9285</v>
      </c>
      <c r="D846" s="6">
        <v>0.8</v>
      </c>
      <c r="E846" s="6">
        <v>139.4</v>
      </c>
      <c r="F846" s="5">
        <v>2.5</v>
      </c>
      <c r="G846" s="5">
        <v>483</v>
      </c>
      <c r="H846" s="6">
        <v>1.3163527397260275</v>
      </c>
      <c r="I846" s="6">
        <v>0.48077544426494345</v>
      </c>
      <c r="J846" s="6">
        <v>111.52</v>
      </c>
      <c r="K846" s="1" t="s">
        <v>16</v>
      </c>
      <c r="L846" s="1" t="s">
        <v>17</v>
      </c>
      <c r="M846" s="1" t="s">
        <v>16</v>
      </c>
      <c r="N846" s="1">
        <v>3</v>
      </c>
      <c r="O846" s="1">
        <v>1</v>
      </c>
      <c r="P846" s="5">
        <v>23</v>
      </c>
    </row>
    <row r="847" spans="1:16">
      <c r="A847" s="1">
        <v>88</v>
      </c>
      <c r="B847" s="1">
        <v>6</v>
      </c>
      <c r="C847" s="1">
        <v>9622</v>
      </c>
      <c r="D847" s="6">
        <v>0.8</v>
      </c>
      <c r="E847" s="6">
        <v>144.1</v>
      </c>
      <c r="F847" s="5">
        <v>2.2999999999999998</v>
      </c>
      <c r="G847" s="5">
        <v>625</v>
      </c>
      <c r="H847" s="6">
        <v>1.2541375505700625</v>
      </c>
      <c r="I847" s="6">
        <v>0.44616503845354394</v>
      </c>
      <c r="J847" s="6">
        <v>115.28</v>
      </c>
      <c r="K847" s="1" t="s">
        <v>16</v>
      </c>
      <c r="L847" s="1" t="s">
        <v>17</v>
      </c>
      <c r="M847" s="1" t="s">
        <v>16</v>
      </c>
      <c r="N847" s="1">
        <v>3</v>
      </c>
      <c r="O847" s="1">
        <v>1</v>
      </c>
      <c r="P847" s="5">
        <v>18</v>
      </c>
    </row>
    <row r="848" spans="1:16">
      <c r="A848" s="1">
        <v>88</v>
      </c>
      <c r="B848" s="1">
        <v>7</v>
      </c>
      <c r="C848" s="1">
        <v>20886</v>
      </c>
      <c r="D848" s="6">
        <v>0.8</v>
      </c>
      <c r="E848" s="6">
        <v>217.1</v>
      </c>
      <c r="F848" s="5">
        <v>1.8</v>
      </c>
      <c r="G848" s="5">
        <v>427</v>
      </c>
      <c r="H848" s="6">
        <v>1.3733842538190364</v>
      </c>
      <c r="I848" s="6">
        <v>0.48668964856841906</v>
      </c>
      <c r="J848" s="6">
        <v>173.68</v>
      </c>
      <c r="K848" s="1" t="s">
        <v>16</v>
      </c>
      <c r="L848" s="1" t="s">
        <v>17</v>
      </c>
      <c r="M848" s="1" t="s">
        <v>16</v>
      </c>
      <c r="N848" s="1">
        <v>3</v>
      </c>
      <c r="O848" s="1">
        <v>1</v>
      </c>
      <c r="P848" s="5">
        <v>37</v>
      </c>
    </row>
    <row r="849" spans="1:16">
      <c r="A849" s="1">
        <v>88</v>
      </c>
      <c r="B849" s="1">
        <v>8</v>
      </c>
      <c r="C849" s="1">
        <v>42266</v>
      </c>
      <c r="D849" s="6">
        <v>0.8</v>
      </c>
      <c r="E849" s="6">
        <v>365.2</v>
      </c>
      <c r="F849" s="5">
        <v>1.4</v>
      </c>
      <c r="G849" s="5">
        <v>697</v>
      </c>
      <c r="H849" s="6">
        <v>1.4163691993880674</v>
      </c>
      <c r="I849" s="6">
        <v>0.49143519613874037</v>
      </c>
      <c r="J849" s="6">
        <v>292.16000000000003</v>
      </c>
      <c r="K849" s="1" t="s">
        <v>16</v>
      </c>
      <c r="L849" s="1" t="s">
        <v>17</v>
      </c>
      <c r="M849" s="1" t="s">
        <v>16</v>
      </c>
      <c r="N849" s="1">
        <v>3</v>
      </c>
      <c r="O849" s="1">
        <v>1</v>
      </c>
      <c r="P849" s="5">
        <v>29</v>
      </c>
    </row>
    <row r="850" spans="1:16">
      <c r="A850" s="1">
        <v>88</v>
      </c>
      <c r="B850" s="1">
        <v>9</v>
      </c>
      <c r="C850" s="1">
        <v>33009</v>
      </c>
      <c r="D850" s="6">
        <v>0.8</v>
      </c>
      <c r="E850" s="6">
        <v>362.2</v>
      </c>
      <c r="F850" s="5">
        <v>1.8</v>
      </c>
      <c r="G850" s="5">
        <v>782</v>
      </c>
      <c r="H850" s="6">
        <v>1.0291418081688848</v>
      </c>
      <c r="I850" s="6">
        <v>0.35659971522917994</v>
      </c>
      <c r="J850" s="6">
        <v>289.76</v>
      </c>
      <c r="K850" s="1" t="s">
        <v>16</v>
      </c>
      <c r="L850" s="1" t="s">
        <v>17</v>
      </c>
      <c r="M850" s="1" t="s">
        <v>16</v>
      </c>
      <c r="N850" s="1">
        <v>3</v>
      </c>
      <c r="O850" s="1">
        <v>1</v>
      </c>
      <c r="P850" s="5">
        <v>39</v>
      </c>
    </row>
    <row r="851" spans="1:16" ht="13.5" customHeight="1">
      <c r="A851" s="1">
        <v>88</v>
      </c>
      <c r="B851" s="1">
        <v>10</v>
      </c>
      <c r="C851" s="1">
        <v>33361</v>
      </c>
      <c r="D851" s="6">
        <v>0.89</v>
      </c>
      <c r="E851" s="6">
        <v>364.4</v>
      </c>
      <c r="F851" s="5">
        <v>1.7</v>
      </c>
      <c r="G851" s="5">
        <v>1093</v>
      </c>
      <c r="H851" s="6">
        <v>1.1466288457342353</v>
      </c>
      <c r="I851" s="6">
        <v>0.33988789304876954</v>
      </c>
      <c r="J851" s="6">
        <v>324.31599999999997</v>
      </c>
      <c r="K851" s="1" t="s">
        <v>16</v>
      </c>
      <c r="L851" s="1" t="s">
        <v>17</v>
      </c>
      <c r="M851" s="1" t="s">
        <v>16</v>
      </c>
      <c r="N851" s="1">
        <v>3</v>
      </c>
      <c r="O851" s="1">
        <v>1</v>
      </c>
      <c r="P851" s="5">
        <v>29</v>
      </c>
    </row>
    <row r="852" spans="1:16">
      <c r="A852" s="1">
        <v>89</v>
      </c>
      <c r="B852" s="1">
        <v>1</v>
      </c>
      <c r="C852" s="1">
        <v>17815</v>
      </c>
      <c r="D852" s="6">
        <v>1</v>
      </c>
      <c r="E852" s="6">
        <v>318.7</v>
      </c>
      <c r="F852" s="5">
        <v>4.5999999999999996</v>
      </c>
      <c r="G852" s="5">
        <v>622</v>
      </c>
      <c r="H852" s="6">
        <v>2.0443587270973964</v>
      </c>
      <c r="I852" s="6">
        <v>0.41964636542239686</v>
      </c>
      <c r="J852" s="6">
        <v>318.7</v>
      </c>
      <c r="K852" s="1" t="s">
        <v>16</v>
      </c>
      <c r="L852" s="1" t="s">
        <v>17</v>
      </c>
      <c r="M852" s="1" t="s">
        <v>16</v>
      </c>
      <c r="N852" s="1">
        <v>1</v>
      </c>
      <c r="O852" s="1">
        <v>1</v>
      </c>
      <c r="P852" s="5">
        <v>65</v>
      </c>
    </row>
    <row r="853" spans="1:16">
      <c r="A853" s="1">
        <v>89</v>
      </c>
      <c r="B853" s="1">
        <v>2</v>
      </c>
      <c r="C853" s="1">
        <v>17634</v>
      </c>
      <c r="D853" s="6">
        <v>1</v>
      </c>
      <c r="E853" s="6">
        <v>329.2</v>
      </c>
      <c r="F853" s="5">
        <v>4.2</v>
      </c>
      <c r="G853" s="5">
        <v>643</v>
      </c>
      <c r="H853" s="6">
        <v>3.2288828337874662</v>
      </c>
      <c r="I853" s="6">
        <v>0.39588295338550528</v>
      </c>
      <c r="J853" s="6">
        <v>329.2</v>
      </c>
      <c r="K853" s="1" t="s">
        <v>16</v>
      </c>
      <c r="L853" s="1" t="s">
        <v>17</v>
      </c>
      <c r="M853" s="1" t="s">
        <v>16</v>
      </c>
      <c r="N853" s="1">
        <v>1</v>
      </c>
      <c r="O853" s="1">
        <v>1</v>
      </c>
      <c r="P853" s="5">
        <v>65</v>
      </c>
    </row>
    <row r="854" spans="1:16">
      <c r="A854" s="1">
        <v>89</v>
      </c>
      <c r="B854" s="1">
        <v>3</v>
      </c>
      <c r="C854" s="1">
        <v>15282</v>
      </c>
      <c r="D854" s="6">
        <v>1</v>
      </c>
      <c r="E854" s="6">
        <v>341.1</v>
      </c>
      <c r="F854" s="5">
        <v>3.9</v>
      </c>
      <c r="G854" s="5">
        <v>691</v>
      </c>
      <c r="H854" s="6">
        <v>5.0968992248062017</v>
      </c>
      <c r="I854" s="6">
        <v>0.44464075382803298</v>
      </c>
      <c r="J854" s="6">
        <v>341.1</v>
      </c>
      <c r="K854" s="1" t="s">
        <v>16</v>
      </c>
      <c r="L854" s="1" t="s">
        <v>17</v>
      </c>
      <c r="M854" s="1" t="s">
        <v>16</v>
      </c>
      <c r="N854" s="1">
        <v>1</v>
      </c>
      <c r="O854" s="1">
        <v>1</v>
      </c>
      <c r="P854" s="5">
        <v>61</v>
      </c>
    </row>
    <row r="855" spans="1:16">
      <c r="A855" s="1">
        <v>89</v>
      </c>
      <c r="B855" s="1">
        <v>4</v>
      </c>
      <c r="C855" s="1">
        <v>15252</v>
      </c>
      <c r="D855" s="6">
        <v>1</v>
      </c>
      <c r="E855" s="6">
        <v>347.7</v>
      </c>
      <c r="F855" s="5">
        <v>4.0999999999999996</v>
      </c>
      <c r="G855" s="5">
        <v>109.1</v>
      </c>
      <c r="H855" s="6">
        <v>2.6198439241917502</v>
      </c>
      <c r="I855" s="6">
        <v>0.54405979543666405</v>
      </c>
      <c r="J855" s="6">
        <v>347.7</v>
      </c>
      <c r="K855" s="1" t="s">
        <v>16</v>
      </c>
      <c r="L855" s="1" t="s">
        <v>17</v>
      </c>
      <c r="M855" s="1" t="s">
        <v>16</v>
      </c>
      <c r="N855" s="1">
        <v>1</v>
      </c>
      <c r="O855" s="1">
        <v>1</v>
      </c>
      <c r="P855" s="5">
        <v>100</v>
      </c>
    </row>
    <row r="856" spans="1:16">
      <c r="A856" s="1">
        <v>89</v>
      </c>
      <c r="B856" s="1">
        <v>5</v>
      </c>
      <c r="C856" s="1">
        <v>14125</v>
      </c>
      <c r="D856" s="6">
        <v>1</v>
      </c>
      <c r="E856" s="6">
        <v>367.9</v>
      </c>
      <c r="F856" s="5">
        <v>5</v>
      </c>
      <c r="G856" s="5">
        <v>256.10000000000002</v>
      </c>
      <c r="H856" s="6">
        <v>2.0459290187891441</v>
      </c>
      <c r="I856" s="6">
        <v>0.48290265486725664</v>
      </c>
      <c r="J856" s="6">
        <v>367.9</v>
      </c>
      <c r="K856" s="1" t="s">
        <v>16</v>
      </c>
      <c r="L856" s="1" t="s">
        <v>17</v>
      </c>
      <c r="M856" s="1" t="s">
        <v>16</v>
      </c>
      <c r="N856" s="1">
        <v>1</v>
      </c>
      <c r="O856" s="1">
        <v>1</v>
      </c>
      <c r="P856" s="5">
        <v>100</v>
      </c>
    </row>
    <row r="857" spans="1:16">
      <c r="A857" s="1">
        <v>89</v>
      </c>
      <c r="B857" s="1">
        <v>6</v>
      </c>
      <c r="C857" s="1">
        <v>19414</v>
      </c>
      <c r="D857" s="6">
        <v>1</v>
      </c>
      <c r="E857" s="6">
        <v>370</v>
      </c>
      <c r="F857" s="5">
        <v>4.8</v>
      </c>
      <c r="G857" s="5">
        <v>1326</v>
      </c>
      <c r="H857" s="6">
        <v>1.6046511627906979</v>
      </c>
      <c r="I857" s="6">
        <v>0.43257443082311736</v>
      </c>
      <c r="J857" s="6">
        <v>370</v>
      </c>
      <c r="K857" s="1" t="s">
        <v>16</v>
      </c>
      <c r="L857" s="1" t="s">
        <v>17</v>
      </c>
      <c r="M857" s="1" t="s">
        <v>16</v>
      </c>
      <c r="N857" s="1">
        <v>1</v>
      </c>
      <c r="O857" s="1">
        <v>1</v>
      </c>
      <c r="P857" s="5">
        <v>28</v>
      </c>
    </row>
    <row r="858" spans="1:16">
      <c r="A858" s="1">
        <v>89</v>
      </c>
      <c r="B858" s="1">
        <v>7</v>
      </c>
      <c r="C858" s="1">
        <v>17850</v>
      </c>
      <c r="D858" s="6">
        <v>1</v>
      </c>
      <c r="E858" s="6">
        <v>374.1</v>
      </c>
      <c r="F858" s="5">
        <v>3.8</v>
      </c>
      <c r="G858" s="5">
        <v>1328</v>
      </c>
      <c r="H858" s="6">
        <v>1.7596281540504648</v>
      </c>
      <c r="I858" s="6">
        <v>0.35955182072829134</v>
      </c>
      <c r="J858" s="6">
        <v>374.1</v>
      </c>
      <c r="K858" s="1" t="s">
        <v>16</v>
      </c>
      <c r="L858" s="1" t="s">
        <v>17</v>
      </c>
      <c r="M858" s="1" t="s">
        <v>16</v>
      </c>
      <c r="N858" s="1">
        <v>1</v>
      </c>
      <c r="O858" s="1">
        <v>1</v>
      </c>
      <c r="P858" s="5">
        <v>28</v>
      </c>
    </row>
    <row r="859" spans="1:16">
      <c r="A859" s="1">
        <v>89</v>
      </c>
      <c r="B859" s="1">
        <v>8</v>
      </c>
      <c r="C859" s="1">
        <v>16548</v>
      </c>
      <c r="D859" s="6">
        <v>1</v>
      </c>
      <c r="E859" s="6">
        <v>377.9</v>
      </c>
      <c r="F859" s="5">
        <v>3.6</v>
      </c>
      <c r="G859" s="5">
        <v>1023.5</v>
      </c>
      <c r="H859" s="6">
        <v>1.6533497234173324</v>
      </c>
      <c r="I859" s="6">
        <v>0.40409717186366934</v>
      </c>
      <c r="J859" s="6">
        <v>377.9</v>
      </c>
      <c r="K859" s="1" t="s">
        <v>16</v>
      </c>
      <c r="L859" s="1" t="s">
        <v>17</v>
      </c>
      <c r="M859" s="1" t="s">
        <v>16</v>
      </c>
      <c r="N859" s="1">
        <v>1</v>
      </c>
      <c r="O859" s="1">
        <v>1</v>
      </c>
      <c r="P859" s="5">
        <v>37</v>
      </c>
    </row>
    <row r="860" spans="1:16">
      <c r="A860" s="1">
        <v>89</v>
      </c>
      <c r="B860" s="1">
        <v>9</v>
      </c>
      <c r="C860" s="1">
        <v>18168</v>
      </c>
      <c r="D860" s="6">
        <v>1.03</v>
      </c>
      <c r="E860" s="6">
        <v>387.1</v>
      </c>
      <c r="F860" s="5">
        <v>3.1</v>
      </c>
      <c r="G860" s="5">
        <v>1607</v>
      </c>
      <c r="H860" s="6">
        <v>1.7130307467057102</v>
      </c>
      <c r="I860" s="6">
        <v>0.35881770145310438</v>
      </c>
      <c r="J860" s="6">
        <v>398.71300000000002</v>
      </c>
      <c r="K860" s="1" t="s">
        <v>16</v>
      </c>
      <c r="L860" s="1" t="s">
        <v>17</v>
      </c>
      <c r="M860" s="1" t="s">
        <v>16</v>
      </c>
      <c r="N860" s="1">
        <v>1</v>
      </c>
      <c r="O860" s="1">
        <v>1</v>
      </c>
      <c r="P860" s="5">
        <v>24</v>
      </c>
    </row>
    <row r="861" spans="1:16">
      <c r="A861" s="1">
        <v>89</v>
      </c>
      <c r="B861" s="1">
        <v>10</v>
      </c>
      <c r="C861" s="1">
        <v>21391</v>
      </c>
      <c r="D861" s="6">
        <v>1.0900000000000001</v>
      </c>
      <c r="E861" s="6">
        <v>396.7</v>
      </c>
      <c r="F861" s="5">
        <v>2.2000000000000002</v>
      </c>
      <c r="G861" s="5">
        <v>2675</v>
      </c>
      <c r="H861" s="6">
        <v>1.9311771342610002</v>
      </c>
      <c r="I861" s="6">
        <v>0.3163947454536955</v>
      </c>
      <c r="J861" s="6">
        <v>432.40300000000002</v>
      </c>
      <c r="K861" s="1" t="s">
        <v>16</v>
      </c>
      <c r="L861" s="1" t="s">
        <v>17</v>
      </c>
      <c r="M861" s="1" t="s">
        <v>16</v>
      </c>
      <c r="N861" s="1">
        <v>1</v>
      </c>
      <c r="O861" s="1">
        <v>1</v>
      </c>
      <c r="P861" s="5">
        <v>16</v>
      </c>
    </row>
    <row r="862" spans="1:16">
      <c r="A862" s="1">
        <v>90</v>
      </c>
      <c r="B862" s="1">
        <v>1</v>
      </c>
      <c r="C862" s="1">
        <v>3528</v>
      </c>
      <c r="D862" s="6">
        <v>0.33</v>
      </c>
      <c r="E862" s="6">
        <v>149.5</v>
      </c>
      <c r="F862" s="5">
        <v>2.2000000000000002</v>
      </c>
      <c r="G862" s="5">
        <v>140</v>
      </c>
      <c r="H862" s="6">
        <v>4.2411924119241196</v>
      </c>
      <c r="I862" s="6">
        <v>0.79138321995464855</v>
      </c>
      <c r="J862" s="6">
        <v>49.335000000000001</v>
      </c>
      <c r="K862" s="1" t="s">
        <v>16</v>
      </c>
      <c r="L862" s="1" t="s">
        <v>17</v>
      </c>
      <c r="M862" s="1" t="s">
        <v>16</v>
      </c>
      <c r="N862" s="1">
        <v>3</v>
      </c>
      <c r="O862" s="1">
        <v>3</v>
      </c>
      <c r="P862" s="5">
        <v>33</v>
      </c>
    </row>
    <row r="863" spans="1:16">
      <c r="A863" s="1">
        <v>90</v>
      </c>
      <c r="B863" s="1">
        <v>2</v>
      </c>
      <c r="C863" s="1">
        <v>4056</v>
      </c>
      <c r="D863" s="6">
        <v>0.37</v>
      </c>
      <c r="E863" s="6">
        <v>160.9</v>
      </c>
      <c r="F863" s="5">
        <v>1.7</v>
      </c>
      <c r="G863" s="5">
        <v>176.3</v>
      </c>
      <c r="H863" s="6">
        <v>4.407630522088354</v>
      </c>
      <c r="I863" s="6">
        <v>0.75641025641025639</v>
      </c>
      <c r="J863" s="6">
        <v>59.533000000000001</v>
      </c>
      <c r="K863" s="1" t="s">
        <v>16</v>
      </c>
      <c r="L863" s="1" t="s">
        <v>17</v>
      </c>
      <c r="M863" s="1" t="s">
        <v>16</v>
      </c>
      <c r="N863" s="1">
        <v>3</v>
      </c>
      <c r="O863" s="1">
        <v>3</v>
      </c>
      <c r="P863" s="5">
        <v>31</v>
      </c>
    </row>
    <row r="864" spans="1:16">
      <c r="A864" s="1">
        <v>90</v>
      </c>
      <c r="B864" s="1">
        <v>3</v>
      </c>
      <c r="C864" s="1">
        <v>4966</v>
      </c>
      <c r="D864" s="6">
        <v>0.45</v>
      </c>
      <c r="E864" s="6">
        <v>162.1</v>
      </c>
      <c r="F864" s="5">
        <v>1.5</v>
      </c>
      <c r="G864" s="5">
        <v>222.4</v>
      </c>
      <c r="H864" s="6">
        <v>6.0467289719626178</v>
      </c>
      <c r="I864" s="6">
        <v>0.78956906967378171</v>
      </c>
      <c r="J864" s="6">
        <v>72.944999999999993</v>
      </c>
      <c r="K864" s="1" t="s">
        <v>16</v>
      </c>
      <c r="L864" s="1" t="s">
        <v>17</v>
      </c>
      <c r="M864" s="1" t="s">
        <v>16</v>
      </c>
      <c r="N864" s="1">
        <v>3</v>
      </c>
      <c r="O864" s="1">
        <v>3</v>
      </c>
      <c r="P864" s="5">
        <v>30</v>
      </c>
    </row>
    <row r="865" spans="1:16">
      <c r="A865" s="1">
        <v>90</v>
      </c>
      <c r="B865" s="1">
        <v>4</v>
      </c>
      <c r="C865" s="1">
        <v>6910</v>
      </c>
      <c r="D865" s="6">
        <v>0.53</v>
      </c>
      <c r="E865" s="6">
        <v>168.6</v>
      </c>
      <c r="F865" s="5">
        <v>1.1000000000000001</v>
      </c>
      <c r="G865" s="5">
        <v>285.10000000000002</v>
      </c>
      <c r="H865" s="6">
        <v>7.4145962732919246</v>
      </c>
      <c r="I865" s="6">
        <v>0.79768451519536898</v>
      </c>
      <c r="J865" s="6">
        <v>89.358000000000004</v>
      </c>
      <c r="K865" s="1" t="s">
        <v>16</v>
      </c>
      <c r="L865" s="1" t="s">
        <v>17</v>
      </c>
      <c r="M865" s="1" t="s">
        <v>16</v>
      </c>
      <c r="N865" s="1">
        <v>3</v>
      </c>
      <c r="O865" s="1">
        <v>3</v>
      </c>
      <c r="P865" s="5">
        <v>29</v>
      </c>
    </row>
    <row r="866" spans="1:16">
      <c r="A866" s="1">
        <v>90</v>
      </c>
      <c r="B866" s="1">
        <v>5</v>
      </c>
      <c r="C866" s="1">
        <v>9018</v>
      </c>
      <c r="D866" s="6">
        <v>0.63</v>
      </c>
      <c r="E866" s="6">
        <v>177.5</v>
      </c>
      <c r="F866" s="5">
        <v>0.8</v>
      </c>
      <c r="G866" s="5">
        <v>362.9</v>
      </c>
      <c r="H866" s="6">
        <v>9.3371428571428581</v>
      </c>
      <c r="I866" s="6">
        <v>0.74528720337103571</v>
      </c>
      <c r="J866" s="6">
        <v>111.825</v>
      </c>
      <c r="K866" s="1" t="s">
        <v>16</v>
      </c>
      <c r="L866" s="1" t="s">
        <v>17</v>
      </c>
      <c r="M866" s="1" t="s">
        <v>16</v>
      </c>
      <c r="N866" s="1">
        <v>3</v>
      </c>
      <c r="O866" s="1">
        <v>3</v>
      </c>
      <c r="P866" s="5">
        <v>29</v>
      </c>
    </row>
    <row r="867" spans="1:16">
      <c r="A867" s="1">
        <v>90</v>
      </c>
      <c r="B867" s="1">
        <v>6</v>
      </c>
      <c r="C867" s="1">
        <v>9891</v>
      </c>
      <c r="D867" s="6">
        <v>0.7</v>
      </c>
      <c r="E867" s="6">
        <v>184.1</v>
      </c>
      <c r="F867" s="5">
        <v>0.8</v>
      </c>
      <c r="G867" s="5">
        <v>435</v>
      </c>
      <c r="H867" s="6">
        <v>10.04756242568371</v>
      </c>
      <c r="I867" s="6">
        <v>0.79567283388939436</v>
      </c>
      <c r="J867" s="6">
        <v>128.87</v>
      </c>
      <c r="K867" s="1" t="s">
        <v>16</v>
      </c>
      <c r="L867" s="1" t="s">
        <v>17</v>
      </c>
      <c r="M867" s="1" t="s">
        <v>16</v>
      </c>
      <c r="N867" s="1">
        <v>3</v>
      </c>
      <c r="O867" s="1">
        <v>3</v>
      </c>
      <c r="P867" s="5">
        <v>28</v>
      </c>
    </row>
    <row r="868" spans="1:16">
      <c r="A868" s="1">
        <v>90</v>
      </c>
      <c r="B868" s="1">
        <v>7</v>
      </c>
      <c r="C868" s="1">
        <v>10617</v>
      </c>
      <c r="D868" s="6">
        <v>0.78</v>
      </c>
      <c r="E868" s="6">
        <v>190.6</v>
      </c>
      <c r="F868" s="5">
        <v>0.9</v>
      </c>
      <c r="G868" s="5">
        <v>503.1</v>
      </c>
      <c r="H868" s="6">
        <v>6.8810148731408578</v>
      </c>
      <c r="I868" s="6">
        <v>0.75200150701704815</v>
      </c>
      <c r="J868" s="6">
        <v>148.66800000000001</v>
      </c>
      <c r="K868" s="1" t="s">
        <v>16</v>
      </c>
      <c r="L868" s="1" t="s">
        <v>17</v>
      </c>
      <c r="M868" s="1" t="s">
        <v>16</v>
      </c>
      <c r="N868" s="1">
        <v>3</v>
      </c>
      <c r="O868" s="1">
        <v>3</v>
      </c>
      <c r="P868" s="5">
        <v>27</v>
      </c>
    </row>
    <row r="869" spans="1:16">
      <c r="A869" s="1">
        <v>90</v>
      </c>
      <c r="B869" s="1">
        <v>8</v>
      </c>
      <c r="C869" s="1">
        <v>11820</v>
      </c>
      <c r="D869" s="6">
        <v>0.8</v>
      </c>
      <c r="E869" s="6">
        <v>188.4</v>
      </c>
      <c r="F869" s="5">
        <v>1.1000000000000001</v>
      </c>
      <c r="G869" s="5">
        <v>643.5</v>
      </c>
      <c r="H869" s="6">
        <v>4.9083577712609969</v>
      </c>
      <c r="I869" s="6">
        <v>0.74323181049069376</v>
      </c>
      <c r="J869" s="6">
        <v>150.72</v>
      </c>
      <c r="K869" s="1" t="s">
        <v>16</v>
      </c>
      <c r="L869" s="1" t="s">
        <v>17</v>
      </c>
      <c r="M869" s="1" t="s">
        <v>16</v>
      </c>
      <c r="N869" s="1">
        <v>3</v>
      </c>
      <c r="O869" s="1">
        <v>3</v>
      </c>
      <c r="P869" s="5">
        <v>23</v>
      </c>
    </row>
    <row r="870" spans="1:16">
      <c r="A870" s="1">
        <v>90</v>
      </c>
      <c r="B870" s="1">
        <v>9</v>
      </c>
      <c r="C870" s="1">
        <v>14499</v>
      </c>
      <c r="D870" s="6">
        <v>0.8</v>
      </c>
      <c r="E870" s="6">
        <v>190.4</v>
      </c>
      <c r="F870" s="5">
        <v>1.1000000000000001</v>
      </c>
      <c r="G870" s="5">
        <v>675.9</v>
      </c>
      <c r="H870" s="6">
        <v>3.6840659340659339</v>
      </c>
      <c r="I870" s="6">
        <v>0.71032484998965451</v>
      </c>
      <c r="J870" s="6">
        <v>152.32</v>
      </c>
      <c r="K870" s="1" t="s">
        <v>16</v>
      </c>
      <c r="L870" s="1" t="s">
        <v>17</v>
      </c>
      <c r="M870" s="1" t="s">
        <v>16</v>
      </c>
      <c r="N870" s="1">
        <v>3</v>
      </c>
      <c r="O870" s="1">
        <v>3</v>
      </c>
      <c r="P870" s="5">
        <v>22</v>
      </c>
    </row>
    <row r="871" spans="1:16">
      <c r="A871" s="1">
        <v>90</v>
      </c>
      <c r="B871" s="1">
        <v>10</v>
      </c>
      <c r="C871" s="1">
        <v>16002</v>
      </c>
      <c r="D871" s="6">
        <v>0.88</v>
      </c>
      <c r="E871" s="6">
        <v>187.1</v>
      </c>
      <c r="F871" s="5">
        <v>1.1000000000000001</v>
      </c>
      <c r="G871" s="5">
        <v>723.5</v>
      </c>
      <c r="H871" s="6">
        <v>3.5596330275229353</v>
      </c>
      <c r="I871" s="6">
        <v>0.69378827646544183</v>
      </c>
      <c r="J871" s="6">
        <v>164.648</v>
      </c>
      <c r="K871" s="1" t="s">
        <v>16</v>
      </c>
      <c r="L871" s="1" t="s">
        <v>17</v>
      </c>
      <c r="M871" s="1" t="s">
        <v>16</v>
      </c>
      <c r="N871" s="1">
        <v>3</v>
      </c>
      <c r="O871" s="1">
        <v>3</v>
      </c>
      <c r="P871" s="5">
        <v>23</v>
      </c>
    </row>
    <row r="872" spans="1:16">
      <c r="A872" s="1">
        <v>91</v>
      </c>
      <c r="B872" s="1">
        <v>1</v>
      </c>
      <c r="C872" s="1">
        <v>4391</v>
      </c>
      <c r="D872" s="6">
        <v>0.89</v>
      </c>
      <c r="E872" s="6">
        <v>174.9</v>
      </c>
      <c r="F872" s="5">
        <v>8.6</v>
      </c>
      <c r="G872" s="5">
        <v>252.8</v>
      </c>
      <c r="H872" s="6">
        <v>1.4545454545454544</v>
      </c>
      <c r="I872" s="6">
        <v>0.42086085174219995</v>
      </c>
      <c r="J872" s="6">
        <v>155.661</v>
      </c>
      <c r="K872" s="1" t="s">
        <v>16</v>
      </c>
      <c r="L872" s="1" t="s">
        <v>17</v>
      </c>
      <c r="M872" s="1" t="s">
        <v>16</v>
      </c>
      <c r="N872" s="1">
        <v>3</v>
      </c>
      <c r="O872" s="1">
        <v>3</v>
      </c>
      <c r="P872" s="5">
        <v>46</v>
      </c>
    </row>
    <row r="873" spans="1:16">
      <c r="A873" s="1">
        <v>91</v>
      </c>
      <c r="B873" s="1">
        <v>2</v>
      </c>
      <c r="C873" s="1">
        <v>5299</v>
      </c>
      <c r="D873" s="6">
        <v>0.56000000000000005</v>
      </c>
      <c r="E873" s="6">
        <v>175.1</v>
      </c>
      <c r="F873" s="5">
        <v>4.8</v>
      </c>
      <c r="G873" s="5">
        <v>201</v>
      </c>
      <c r="H873" s="6">
        <v>1.6494845360824744</v>
      </c>
      <c r="I873" s="6">
        <v>0.47122098509152671</v>
      </c>
      <c r="J873" s="6">
        <v>98.056000000000012</v>
      </c>
      <c r="K873" s="1" t="s">
        <v>16</v>
      </c>
      <c r="L873" s="1" t="s">
        <v>17</v>
      </c>
      <c r="M873" s="1" t="s">
        <v>16</v>
      </c>
      <c r="N873" s="1">
        <v>3</v>
      </c>
      <c r="O873" s="1">
        <v>3</v>
      </c>
      <c r="P873" s="5">
        <v>77</v>
      </c>
    </row>
    <row r="874" spans="1:16">
      <c r="A874" s="1">
        <v>91</v>
      </c>
      <c r="B874" s="1">
        <v>3</v>
      </c>
      <c r="C874" s="1">
        <v>5600</v>
      </c>
      <c r="D874" s="6">
        <v>0.93</v>
      </c>
      <c r="E874" s="6">
        <v>175.1</v>
      </c>
      <c r="F874" s="5">
        <v>4.7</v>
      </c>
      <c r="G874" s="5">
        <v>309.60000000000002</v>
      </c>
      <c r="H874" s="6">
        <v>2.3306074766355138</v>
      </c>
      <c r="I874" s="6">
        <v>0.45500000000000002</v>
      </c>
      <c r="J874" s="6">
        <v>162.84299999999999</v>
      </c>
      <c r="K874" s="1" t="s">
        <v>16</v>
      </c>
      <c r="L874" s="1" t="s">
        <v>17</v>
      </c>
      <c r="M874" s="1" t="s">
        <v>16</v>
      </c>
      <c r="N874" s="1">
        <v>3</v>
      </c>
      <c r="O874" s="1">
        <v>3</v>
      </c>
      <c r="P874" s="5">
        <v>33</v>
      </c>
    </row>
    <row r="875" spans="1:16">
      <c r="A875" s="1">
        <v>91</v>
      </c>
      <c r="B875" s="1">
        <v>4</v>
      </c>
      <c r="C875" s="1">
        <v>6795</v>
      </c>
      <c r="D875" s="6">
        <v>1</v>
      </c>
      <c r="E875" s="6">
        <v>175.7</v>
      </c>
      <c r="F875" s="5">
        <v>4.4000000000000004</v>
      </c>
      <c r="G875" s="5">
        <v>416.8</v>
      </c>
      <c r="H875" s="6">
        <v>2.295816733067729</v>
      </c>
      <c r="I875" s="6">
        <v>0.41648270787343633</v>
      </c>
      <c r="J875" s="6">
        <v>175.7</v>
      </c>
      <c r="K875" s="1" t="s">
        <v>16</v>
      </c>
      <c r="L875" s="1" t="s">
        <v>17</v>
      </c>
      <c r="M875" s="1" t="s">
        <v>16</v>
      </c>
      <c r="N875" s="1">
        <v>3</v>
      </c>
      <c r="O875" s="1">
        <v>3</v>
      </c>
      <c r="P875" s="5">
        <v>39</v>
      </c>
    </row>
    <row r="876" spans="1:16">
      <c r="A876" s="1">
        <v>91</v>
      </c>
      <c r="B876" s="1">
        <v>5</v>
      </c>
      <c r="C876" s="1">
        <v>7933</v>
      </c>
      <c r="D876" s="6">
        <v>1.1100000000000001</v>
      </c>
      <c r="E876" s="6">
        <v>176.2</v>
      </c>
      <c r="F876" s="5">
        <v>5.0999999999999996</v>
      </c>
      <c r="G876" s="5">
        <v>566.1</v>
      </c>
      <c r="H876" s="6">
        <v>1.9031719532554257</v>
      </c>
      <c r="I876" s="6">
        <v>0.3793016513298878</v>
      </c>
      <c r="J876" s="6">
        <v>195.58199999999999</v>
      </c>
      <c r="K876" s="1" t="s">
        <v>16</v>
      </c>
      <c r="L876" s="1" t="s">
        <v>17</v>
      </c>
      <c r="M876" s="1" t="s">
        <v>16</v>
      </c>
      <c r="N876" s="1">
        <v>3</v>
      </c>
      <c r="O876" s="1">
        <v>3</v>
      </c>
      <c r="P876" s="5">
        <v>33</v>
      </c>
    </row>
    <row r="877" spans="1:16">
      <c r="A877" s="1">
        <v>91</v>
      </c>
      <c r="B877" s="1">
        <v>6</v>
      </c>
      <c r="C877" s="1">
        <v>8271</v>
      </c>
      <c r="D877" s="6">
        <v>0.98</v>
      </c>
      <c r="E877" s="6">
        <v>177.3</v>
      </c>
      <c r="F877" s="5">
        <v>5.0999999999999996</v>
      </c>
      <c r="G877" s="5">
        <v>429.4</v>
      </c>
      <c r="H877" s="6">
        <v>1.5839243498817968</v>
      </c>
      <c r="I877" s="6">
        <v>0.35340345786482891</v>
      </c>
      <c r="J877" s="6">
        <v>173.75400000000002</v>
      </c>
      <c r="K877" s="1" t="s">
        <v>16</v>
      </c>
      <c r="L877" s="1" t="s">
        <v>17</v>
      </c>
      <c r="M877" s="1" t="s">
        <v>16</v>
      </c>
      <c r="N877" s="1">
        <v>3</v>
      </c>
      <c r="O877" s="1">
        <v>3</v>
      </c>
      <c r="P877" s="5">
        <v>51</v>
      </c>
    </row>
    <row r="878" spans="1:16">
      <c r="A878" s="1">
        <v>91</v>
      </c>
      <c r="B878" s="1">
        <v>7</v>
      </c>
      <c r="C878" s="1">
        <v>7914</v>
      </c>
      <c r="D878" s="6">
        <v>0.64</v>
      </c>
      <c r="E878" s="6">
        <v>178.2</v>
      </c>
      <c r="F878" s="5">
        <v>2.7</v>
      </c>
      <c r="G878" s="5">
        <v>173.6</v>
      </c>
      <c r="H878" s="6">
        <v>1.9699367088607593</v>
      </c>
      <c r="I878" s="6">
        <v>0.33876674248167804</v>
      </c>
      <c r="J878" s="6">
        <v>114.048</v>
      </c>
      <c r="K878" s="1" t="s">
        <v>16</v>
      </c>
      <c r="L878" s="1" t="s">
        <v>17</v>
      </c>
      <c r="M878" s="1" t="s">
        <v>16</v>
      </c>
      <c r="N878" s="1">
        <v>3</v>
      </c>
      <c r="O878" s="1">
        <v>3</v>
      </c>
      <c r="P878" s="5">
        <v>97</v>
      </c>
    </row>
    <row r="879" spans="1:16">
      <c r="A879" s="1">
        <v>91</v>
      </c>
      <c r="B879" s="1">
        <v>8</v>
      </c>
      <c r="C879" s="1">
        <v>8703</v>
      </c>
      <c r="D879" s="6">
        <v>1</v>
      </c>
      <c r="E879" s="6">
        <v>174.2</v>
      </c>
      <c r="F879" s="5">
        <v>35</v>
      </c>
      <c r="G879" s="5">
        <v>372</v>
      </c>
      <c r="H879" s="6">
        <v>1.8687206965840588</v>
      </c>
      <c r="I879" s="6">
        <v>0.32287716879237044</v>
      </c>
      <c r="J879" s="6">
        <v>174.2</v>
      </c>
      <c r="K879" s="1" t="s">
        <v>16</v>
      </c>
      <c r="L879" s="1" t="s">
        <v>17</v>
      </c>
      <c r="M879" s="1" t="s">
        <v>16</v>
      </c>
      <c r="N879" s="1">
        <v>3</v>
      </c>
      <c r="O879" s="1">
        <v>3</v>
      </c>
      <c r="P879" s="5">
        <v>33</v>
      </c>
    </row>
    <row r="880" spans="1:16">
      <c r="A880" s="1">
        <v>91</v>
      </c>
      <c r="B880" s="1">
        <v>9</v>
      </c>
      <c r="C880" s="1">
        <v>9940</v>
      </c>
      <c r="D880" s="6">
        <v>1.39</v>
      </c>
      <c r="E880" s="6">
        <v>175.4</v>
      </c>
      <c r="F880" s="5">
        <v>3.1</v>
      </c>
      <c r="G880" s="5">
        <v>526.5</v>
      </c>
      <c r="H880" s="6">
        <v>2.3284710967044839</v>
      </c>
      <c r="I880" s="6">
        <v>0.30573440643863181</v>
      </c>
      <c r="J880" s="6">
        <v>243.80599999999998</v>
      </c>
      <c r="K880" s="1" t="s">
        <v>16</v>
      </c>
      <c r="L880" s="1" t="s">
        <v>17</v>
      </c>
      <c r="M880" s="1" t="s">
        <v>16</v>
      </c>
      <c r="N880" s="1">
        <v>3</v>
      </c>
      <c r="O880" s="1">
        <v>3</v>
      </c>
      <c r="P880" s="5">
        <v>33</v>
      </c>
    </row>
    <row r="881" spans="1:16">
      <c r="A881" s="1">
        <v>91</v>
      </c>
      <c r="B881" s="1">
        <v>10</v>
      </c>
      <c r="C881" s="1">
        <v>12228</v>
      </c>
      <c r="D881" s="6">
        <v>2.75</v>
      </c>
      <c r="E881" s="6">
        <v>173.7</v>
      </c>
      <c r="F881" s="5">
        <v>4.5</v>
      </c>
      <c r="G881" s="5">
        <v>924.3</v>
      </c>
      <c r="H881" s="6">
        <v>3.0240073868882731</v>
      </c>
      <c r="I881" s="6">
        <v>0.36514556754988553</v>
      </c>
      <c r="J881" s="6">
        <v>477.67500000000001</v>
      </c>
      <c r="K881" s="1" t="s">
        <v>16</v>
      </c>
      <c r="L881" s="1" t="s">
        <v>17</v>
      </c>
      <c r="M881" s="1" t="s">
        <v>16</v>
      </c>
      <c r="N881" s="1">
        <v>3</v>
      </c>
      <c r="O881" s="1">
        <v>3</v>
      </c>
      <c r="P881" s="5">
        <v>29</v>
      </c>
    </row>
    <row r="882" spans="1:16">
      <c r="A882" s="1">
        <v>92</v>
      </c>
      <c r="B882" s="1">
        <v>1</v>
      </c>
      <c r="C882" s="1">
        <v>17102</v>
      </c>
      <c r="D882" s="6">
        <v>2.08</v>
      </c>
      <c r="E882" s="6">
        <v>224</v>
      </c>
      <c r="F882" s="5">
        <v>4.2</v>
      </c>
      <c r="G882" s="5">
        <v>838</v>
      </c>
      <c r="H882" s="6">
        <v>1.9932145886344361</v>
      </c>
      <c r="I882" s="6">
        <v>0.4736288153432347</v>
      </c>
      <c r="J882" s="6">
        <v>465.92</v>
      </c>
      <c r="K882" s="1" t="s">
        <v>17</v>
      </c>
      <c r="L882" s="1" t="s">
        <v>17</v>
      </c>
      <c r="M882" s="1" t="s">
        <v>17</v>
      </c>
      <c r="N882" s="1">
        <v>3</v>
      </c>
      <c r="O882" s="1">
        <v>3</v>
      </c>
      <c r="P882" s="5">
        <v>55</v>
      </c>
    </row>
    <row r="883" spans="1:16">
      <c r="A883" s="1">
        <v>92</v>
      </c>
      <c r="B883" s="1">
        <v>2</v>
      </c>
      <c r="C883" s="1">
        <v>22088</v>
      </c>
      <c r="D883" s="6">
        <v>2.14</v>
      </c>
      <c r="E883" s="6">
        <v>223.9</v>
      </c>
      <c r="F883" s="5">
        <v>4.0999999999999996</v>
      </c>
      <c r="G883" s="5">
        <v>793</v>
      </c>
      <c r="H883" s="6">
        <v>2.0997920997920998</v>
      </c>
      <c r="I883" s="6">
        <v>0.56732162260050711</v>
      </c>
      <c r="J883" s="6">
        <v>479.14600000000002</v>
      </c>
      <c r="K883" s="1" t="s">
        <v>17</v>
      </c>
      <c r="L883" s="1" t="s">
        <v>17</v>
      </c>
      <c r="M883" s="1" t="s">
        <v>17</v>
      </c>
      <c r="N883" s="1">
        <v>3</v>
      </c>
      <c r="O883" s="1">
        <v>3</v>
      </c>
      <c r="P883" s="5">
        <v>63</v>
      </c>
    </row>
    <row r="884" spans="1:16">
      <c r="A884" s="1">
        <v>92</v>
      </c>
      <c r="B884" s="1">
        <v>3</v>
      </c>
      <c r="C884" s="1">
        <v>23493</v>
      </c>
      <c r="D884" s="6">
        <v>2.1800000000000002</v>
      </c>
      <c r="E884" s="6">
        <v>251</v>
      </c>
      <c r="F884" s="5">
        <v>3.8</v>
      </c>
      <c r="G884" s="5">
        <v>839</v>
      </c>
      <c r="H884" s="6">
        <v>2.079353416605437</v>
      </c>
      <c r="I884" s="6">
        <v>0.55859192099774402</v>
      </c>
      <c r="J884" s="6">
        <v>547.17999999999995</v>
      </c>
      <c r="K884" s="1" t="s">
        <v>17</v>
      </c>
      <c r="L884" s="1" t="s">
        <v>17</v>
      </c>
      <c r="M884" s="1" t="s">
        <v>17</v>
      </c>
      <c r="N884" s="1">
        <v>3</v>
      </c>
      <c r="O884" s="1">
        <v>3</v>
      </c>
      <c r="P884" s="5">
        <v>67</v>
      </c>
    </row>
    <row r="885" spans="1:16">
      <c r="A885" s="1">
        <v>92</v>
      </c>
      <c r="B885" s="1">
        <v>4</v>
      </c>
      <c r="C885" s="1">
        <v>23638</v>
      </c>
      <c r="D885" s="6">
        <v>2.1800000000000002</v>
      </c>
      <c r="E885" s="6">
        <v>250</v>
      </c>
      <c r="F885" s="5">
        <v>3.6</v>
      </c>
      <c r="G885" s="5">
        <v>654</v>
      </c>
      <c r="H885" s="6">
        <v>2.2666168782673637</v>
      </c>
      <c r="I885" s="6">
        <v>0.69671715035112958</v>
      </c>
      <c r="J885" s="6">
        <v>545</v>
      </c>
      <c r="K885" s="1" t="s">
        <v>17</v>
      </c>
      <c r="L885" s="1" t="s">
        <v>17</v>
      </c>
      <c r="M885" s="1" t="s">
        <v>17</v>
      </c>
      <c r="N885" s="1">
        <v>3</v>
      </c>
      <c r="O885" s="1">
        <v>3</v>
      </c>
      <c r="P885" s="5">
        <v>90</v>
      </c>
    </row>
    <row r="886" spans="1:16">
      <c r="A886" s="1">
        <v>92</v>
      </c>
      <c r="B886" s="1">
        <v>5</v>
      </c>
      <c r="C886" s="1">
        <v>20888</v>
      </c>
      <c r="D886" s="6">
        <v>2.1800000000000002</v>
      </c>
      <c r="E886" s="6">
        <v>261</v>
      </c>
      <c r="F886" s="5">
        <v>6</v>
      </c>
      <c r="G886" s="5">
        <v>465</v>
      </c>
      <c r="H886" s="6">
        <v>1.3876058506543494</v>
      </c>
      <c r="I886" s="6">
        <v>0.65396399846801989</v>
      </c>
      <c r="J886" s="6">
        <v>568.98</v>
      </c>
      <c r="K886" s="1" t="s">
        <v>17</v>
      </c>
      <c r="L886" s="1" t="s">
        <v>17</v>
      </c>
      <c r="M886" s="1" t="s">
        <v>17</v>
      </c>
      <c r="N886" s="1">
        <v>3</v>
      </c>
      <c r="O886" s="1">
        <v>3</v>
      </c>
      <c r="P886" s="5">
        <v>100</v>
      </c>
    </row>
    <row r="887" spans="1:16">
      <c r="A887" s="1">
        <v>92</v>
      </c>
      <c r="B887" s="1">
        <v>6</v>
      </c>
      <c r="C887" s="1">
        <v>19742</v>
      </c>
      <c r="D887" s="6">
        <v>0.99</v>
      </c>
      <c r="E887" s="6">
        <v>263</v>
      </c>
      <c r="F887" s="5">
        <v>6.9</v>
      </c>
      <c r="G887" s="5">
        <v>78</v>
      </c>
      <c r="H887" s="6">
        <v>0.69793536804308798</v>
      </c>
      <c r="I887" s="6">
        <v>0.68296018640461964</v>
      </c>
      <c r="J887" s="6">
        <v>260.37</v>
      </c>
      <c r="K887" s="1" t="s">
        <v>17</v>
      </c>
      <c r="L887" s="1" t="s">
        <v>17</v>
      </c>
      <c r="M887" s="1" t="s">
        <v>17</v>
      </c>
      <c r="N887" s="1">
        <v>3</v>
      </c>
      <c r="O887" s="1">
        <v>3</v>
      </c>
      <c r="P887" s="5">
        <v>100</v>
      </c>
    </row>
    <row r="888" spans="1:16">
      <c r="A888" s="1">
        <v>92</v>
      </c>
      <c r="B888" s="1">
        <v>7</v>
      </c>
      <c r="C888" s="1">
        <v>18048</v>
      </c>
      <c r="D888" s="6">
        <v>0.5</v>
      </c>
      <c r="E888" s="6">
        <v>264</v>
      </c>
      <c r="F888" s="5">
        <v>2.2000000000000002</v>
      </c>
      <c r="G888" s="5">
        <v>133</v>
      </c>
      <c r="H888" s="6">
        <v>0.91575091575091572</v>
      </c>
      <c r="I888" s="6">
        <v>0.66040558510638303</v>
      </c>
      <c r="J888" s="6">
        <v>132</v>
      </c>
      <c r="K888" s="1" t="s">
        <v>17</v>
      </c>
      <c r="L888" s="1" t="s">
        <v>17</v>
      </c>
      <c r="M888" s="1" t="s">
        <v>17</v>
      </c>
      <c r="N888" s="1">
        <v>3</v>
      </c>
      <c r="O888" s="1">
        <v>3</v>
      </c>
      <c r="P888" s="5">
        <v>100</v>
      </c>
    </row>
    <row r="889" spans="1:16">
      <c r="A889" s="1">
        <v>92</v>
      </c>
      <c r="B889" s="1">
        <v>8</v>
      </c>
      <c r="C889" s="1">
        <v>17867</v>
      </c>
      <c r="D889" s="6">
        <v>0.5</v>
      </c>
      <c r="E889" s="6">
        <v>269</v>
      </c>
      <c r="F889" s="5">
        <v>2.4</v>
      </c>
      <c r="G889" s="5">
        <v>371</v>
      </c>
      <c r="H889" s="6">
        <v>0.9336007130124776</v>
      </c>
      <c r="I889" s="6">
        <v>0.64347680080595515</v>
      </c>
      <c r="J889" s="6">
        <v>134.5</v>
      </c>
      <c r="K889" s="1" t="s">
        <v>17</v>
      </c>
      <c r="L889" s="1" t="s">
        <v>17</v>
      </c>
      <c r="M889" s="1" t="s">
        <v>17</v>
      </c>
      <c r="N889" s="1">
        <v>3</v>
      </c>
      <c r="O889" s="1">
        <v>3</v>
      </c>
      <c r="P889" s="5">
        <v>43</v>
      </c>
    </row>
    <row r="890" spans="1:16">
      <c r="A890" s="1">
        <v>92</v>
      </c>
      <c r="B890" s="1">
        <v>9</v>
      </c>
      <c r="C890" s="1">
        <v>18300</v>
      </c>
      <c r="D890" s="6">
        <v>0.5</v>
      </c>
      <c r="E890" s="6">
        <v>274</v>
      </c>
      <c r="F890" s="5">
        <v>2.4</v>
      </c>
      <c r="G890" s="5">
        <v>364</v>
      </c>
      <c r="H890" s="6">
        <v>1.1235955056179774</v>
      </c>
      <c r="I890" s="6">
        <v>0.70355191256830596</v>
      </c>
      <c r="J890" s="6">
        <v>137</v>
      </c>
      <c r="K890" s="1" t="s">
        <v>17</v>
      </c>
      <c r="L890" s="1" t="s">
        <v>17</v>
      </c>
      <c r="M890" s="1" t="s">
        <v>17</v>
      </c>
      <c r="N890" s="1">
        <v>3</v>
      </c>
      <c r="O890" s="1">
        <v>3</v>
      </c>
      <c r="P890" s="5">
        <v>44</v>
      </c>
    </row>
    <row r="891" spans="1:16">
      <c r="A891" s="1">
        <v>92</v>
      </c>
      <c r="B891" s="1">
        <v>10</v>
      </c>
      <c r="C891" s="1">
        <v>14127</v>
      </c>
      <c r="D891" s="6">
        <v>0.5</v>
      </c>
      <c r="E891" s="6">
        <v>271</v>
      </c>
      <c r="F891" s="5">
        <v>1.4</v>
      </c>
      <c r="G891" s="5">
        <v>697</v>
      </c>
      <c r="H891" s="6">
        <v>1.8722098214285712</v>
      </c>
      <c r="I891" s="6">
        <v>0.65626106038083099</v>
      </c>
      <c r="J891" s="6">
        <v>135.5</v>
      </c>
      <c r="K891" s="1" t="s">
        <v>17</v>
      </c>
      <c r="L891" s="1" t="s">
        <v>17</v>
      </c>
      <c r="M891" s="1" t="s">
        <v>17</v>
      </c>
      <c r="N891" s="1">
        <v>3</v>
      </c>
      <c r="O891" s="1">
        <v>3</v>
      </c>
      <c r="P891" s="5">
        <v>22</v>
      </c>
    </row>
    <row r="892" spans="1:16">
      <c r="A892" s="1">
        <v>93</v>
      </c>
      <c r="B892" s="1">
        <v>1</v>
      </c>
      <c r="C892" s="1">
        <v>25432</v>
      </c>
      <c r="D892" s="6">
        <v>0.39</v>
      </c>
      <c r="E892" s="6">
        <v>1576</v>
      </c>
      <c r="F892" s="5">
        <v>1.7</v>
      </c>
      <c r="G892" s="5">
        <v>1990</v>
      </c>
      <c r="H892" s="6">
        <v>4.9892241379310347</v>
      </c>
      <c r="I892" s="6">
        <v>0.54022491349480972</v>
      </c>
      <c r="J892" s="6">
        <v>614.64</v>
      </c>
      <c r="K892" s="1" t="s">
        <v>16</v>
      </c>
      <c r="L892" s="1" t="s">
        <v>17</v>
      </c>
      <c r="M892" s="1" t="s">
        <v>16</v>
      </c>
      <c r="N892" s="1">
        <v>1</v>
      </c>
      <c r="O892" s="1">
        <v>1</v>
      </c>
      <c r="P892" s="5">
        <v>30</v>
      </c>
    </row>
    <row r="893" spans="1:16">
      <c r="A893" s="1">
        <v>93</v>
      </c>
      <c r="B893" s="1">
        <v>2</v>
      </c>
      <c r="C893" s="1">
        <v>24512</v>
      </c>
      <c r="D893" s="6">
        <v>0.45</v>
      </c>
      <c r="E893" s="6">
        <v>1545</v>
      </c>
      <c r="F893" s="5">
        <v>1.4</v>
      </c>
      <c r="G893" s="5">
        <v>1865</v>
      </c>
      <c r="H893" s="6">
        <v>7.3659673659673661</v>
      </c>
      <c r="I893" s="6">
        <v>0.55393276762402088</v>
      </c>
      <c r="J893" s="6">
        <v>695.25</v>
      </c>
      <c r="K893" s="1" t="s">
        <v>16</v>
      </c>
      <c r="L893" s="1" t="s">
        <v>17</v>
      </c>
      <c r="M893" s="1" t="s">
        <v>16</v>
      </c>
      <c r="N893" s="1">
        <v>1</v>
      </c>
      <c r="O893" s="1">
        <v>1</v>
      </c>
      <c r="P893" s="5">
        <v>36</v>
      </c>
    </row>
    <row r="894" spans="1:16">
      <c r="A894" s="1">
        <v>93</v>
      </c>
      <c r="B894" s="1">
        <v>3</v>
      </c>
      <c r="C894" s="1">
        <v>20101</v>
      </c>
      <c r="D894" s="6">
        <v>0.49</v>
      </c>
      <c r="E894" s="6">
        <v>1502</v>
      </c>
      <c r="F894" s="5">
        <v>1.4</v>
      </c>
      <c r="G894" s="5">
        <v>1730</v>
      </c>
      <c r="H894" s="6">
        <v>7.5324675324675319</v>
      </c>
      <c r="I894" s="6">
        <v>0.45783791851151684</v>
      </c>
      <c r="J894" s="6">
        <v>735.98</v>
      </c>
      <c r="K894" s="1" t="s">
        <v>16</v>
      </c>
      <c r="L894" s="1" t="s">
        <v>17</v>
      </c>
      <c r="M894" s="1" t="s">
        <v>16</v>
      </c>
      <c r="N894" s="1">
        <v>1</v>
      </c>
      <c r="O894" s="1">
        <v>1</v>
      </c>
      <c r="P894" s="5">
        <v>43</v>
      </c>
    </row>
    <row r="895" spans="1:16">
      <c r="A895" s="1">
        <v>93</v>
      </c>
      <c r="B895" s="1">
        <v>4</v>
      </c>
      <c r="C895" s="1">
        <v>22660</v>
      </c>
      <c r="D895" s="6">
        <v>0.52</v>
      </c>
      <c r="E895" s="6">
        <v>1471</v>
      </c>
      <c r="F895" s="5">
        <v>1.4</v>
      </c>
      <c r="G895" s="5">
        <v>1760</v>
      </c>
      <c r="H895" s="6">
        <v>8.3218390804597711</v>
      </c>
      <c r="I895" s="6">
        <v>0.52700794351279789</v>
      </c>
      <c r="J895" s="6">
        <v>764.92</v>
      </c>
      <c r="K895" s="1" t="s">
        <v>16</v>
      </c>
      <c r="L895" s="1" t="s">
        <v>17</v>
      </c>
      <c r="M895" s="1" t="s">
        <v>16</v>
      </c>
      <c r="N895" s="1">
        <v>1</v>
      </c>
      <c r="O895" s="1">
        <v>1</v>
      </c>
      <c r="P895" s="5">
        <v>43</v>
      </c>
    </row>
    <row r="896" spans="1:16">
      <c r="A896" s="1">
        <v>93</v>
      </c>
      <c r="B896" s="1">
        <v>5</v>
      </c>
      <c r="C896" s="1">
        <v>17551</v>
      </c>
      <c r="D896" s="6">
        <v>0.54</v>
      </c>
      <c r="E896" s="6">
        <v>1455</v>
      </c>
      <c r="F896" s="5">
        <v>1.5</v>
      </c>
      <c r="G896" s="5">
        <v>1845</v>
      </c>
      <c r="H896" s="6">
        <v>7.6849894291754755</v>
      </c>
      <c r="I896" s="6">
        <v>0.37604694889180101</v>
      </c>
      <c r="J896" s="6">
        <v>785.7</v>
      </c>
      <c r="K896" s="1" t="s">
        <v>16</v>
      </c>
      <c r="L896" s="1" t="s">
        <v>17</v>
      </c>
      <c r="M896" s="1" t="s">
        <v>16</v>
      </c>
      <c r="N896" s="1">
        <v>1</v>
      </c>
      <c r="O896" s="1">
        <v>1</v>
      </c>
      <c r="P896" s="5">
        <v>42</v>
      </c>
    </row>
    <row r="897" spans="1:16">
      <c r="A897" s="1">
        <v>93</v>
      </c>
      <c r="B897" s="1">
        <v>6</v>
      </c>
      <c r="C897" s="1">
        <v>18339</v>
      </c>
      <c r="D897" s="6">
        <v>0.56000000000000005</v>
      </c>
      <c r="E897" s="6">
        <v>1446</v>
      </c>
      <c r="F897" s="5">
        <v>1.4</v>
      </c>
      <c r="G897" s="5">
        <v>2183</v>
      </c>
      <c r="H897" s="6">
        <v>7.9441117764471052</v>
      </c>
      <c r="I897" s="6">
        <v>0.34249413817547303</v>
      </c>
      <c r="J897" s="6">
        <v>809.76</v>
      </c>
      <c r="K897" s="1" t="s">
        <v>16</v>
      </c>
      <c r="L897" s="1" t="s">
        <v>17</v>
      </c>
      <c r="M897" s="1" t="s">
        <v>16</v>
      </c>
      <c r="N897" s="1">
        <v>1</v>
      </c>
      <c r="O897" s="1">
        <v>1</v>
      </c>
      <c r="P897" s="5">
        <v>36</v>
      </c>
    </row>
    <row r="898" spans="1:16">
      <c r="A898" s="1">
        <v>93</v>
      </c>
      <c r="B898" s="1">
        <v>7</v>
      </c>
      <c r="C898" s="1">
        <v>21695</v>
      </c>
      <c r="D898" s="6">
        <v>0.57999999999999996</v>
      </c>
      <c r="E898" s="6">
        <v>1756</v>
      </c>
      <c r="F898" s="5">
        <v>1.3</v>
      </c>
      <c r="G898" s="5">
        <v>3004</v>
      </c>
      <c r="H898" s="6">
        <v>9.2464358452138491</v>
      </c>
      <c r="I898" s="6">
        <v>0.35256971652454483</v>
      </c>
      <c r="J898" s="6">
        <v>1018.48</v>
      </c>
      <c r="K898" s="1" t="s">
        <v>16</v>
      </c>
      <c r="L898" s="1" t="s">
        <v>17</v>
      </c>
      <c r="M898" s="1" t="s">
        <v>16</v>
      </c>
      <c r="N898" s="1">
        <v>1</v>
      </c>
      <c r="O898" s="1">
        <v>1</v>
      </c>
      <c r="P898" s="5">
        <v>33</v>
      </c>
    </row>
    <row r="899" spans="1:16">
      <c r="A899" s="1">
        <v>93</v>
      </c>
      <c r="B899" s="1">
        <v>8</v>
      </c>
      <c r="C899" s="1">
        <v>23474</v>
      </c>
      <c r="D899" s="6">
        <v>0.6</v>
      </c>
      <c r="E899" s="6">
        <v>1722</v>
      </c>
      <c r="F899" s="5">
        <v>1.3</v>
      </c>
      <c r="G899" s="5">
        <v>3503</v>
      </c>
      <c r="H899" s="6">
        <v>8.1471135940409685</v>
      </c>
      <c r="I899" s="6">
        <v>0.35098406747891286</v>
      </c>
      <c r="J899" s="6">
        <v>1033.2</v>
      </c>
      <c r="K899" s="1" t="s">
        <v>16</v>
      </c>
      <c r="L899" s="1" t="s">
        <v>17</v>
      </c>
      <c r="M899" s="1" t="s">
        <v>16</v>
      </c>
      <c r="N899" s="1">
        <v>1</v>
      </c>
      <c r="O899" s="1">
        <v>1</v>
      </c>
      <c r="P899" s="5">
        <v>30</v>
      </c>
    </row>
    <row r="900" spans="1:16">
      <c r="A900" s="1">
        <v>93</v>
      </c>
      <c r="B900" s="1">
        <v>9</v>
      </c>
      <c r="C900" s="1">
        <v>25327</v>
      </c>
      <c r="D900" s="6">
        <v>0.63</v>
      </c>
      <c r="E900" s="6">
        <v>1705</v>
      </c>
      <c r="F900" s="5">
        <v>1.4</v>
      </c>
      <c r="G900" s="5">
        <v>3568</v>
      </c>
      <c r="H900" s="6">
        <v>6.1311239193083562</v>
      </c>
      <c r="I900" s="6">
        <v>0.32048801674102734</v>
      </c>
      <c r="J900" s="6">
        <v>1074.1500000000001</v>
      </c>
      <c r="K900" s="1" t="s">
        <v>16</v>
      </c>
      <c r="L900" s="1" t="s">
        <v>17</v>
      </c>
      <c r="M900" s="1" t="s">
        <v>16</v>
      </c>
      <c r="N900" s="1">
        <v>1</v>
      </c>
      <c r="O900" s="1">
        <v>1</v>
      </c>
      <c r="P900" s="5">
        <v>30</v>
      </c>
    </row>
    <row r="901" spans="1:16">
      <c r="A901" s="1">
        <v>93</v>
      </c>
      <c r="B901" s="1">
        <v>10</v>
      </c>
      <c r="C901" s="1">
        <v>27987</v>
      </c>
      <c r="D901" s="6">
        <v>0.85</v>
      </c>
      <c r="E901" s="6">
        <v>1679</v>
      </c>
      <c r="F901" s="5">
        <v>1.7</v>
      </c>
      <c r="G901" s="5">
        <v>4004</v>
      </c>
      <c r="H901" s="6">
        <v>6.2889165628891659</v>
      </c>
      <c r="I901" s="6">
        <v>0.32690177582448993</v>
      </c>
      <c r="J901" s="6">
        <v>1427.15</v>
      </c>
      <c r="K901" s="1" t="s">
        <v>16</v>
      </c>
      <c r="L901" s="1" t="s">
        <v>17</v>
      </c>
      <c r="M901" s="1" t="s">
        <v>16</v>
      </c>
      <c r="N901" s="1">
        <v>1</v>
      </c>
      <c r="O901" s="1">
        <v>1</v>
      </c>
      <c r="P901" s="5">
        <v>33</v>
      </c>
    </row>
    <row r="902" spans="1:16">
      <c r="A902" s="1">
        <v>94</v>
      </c>
      <c r="B902" s="1">
        <v>1</v>
      </c>
      <c r="C902" s="1">
        <v>12279</v>
      </c>
      <c r="D902" s="6">
        <v>0.17</v>
      </c>
      <c r="E902" s="6">
        <v>3823.6</v>
      </c>
      <c r="F902" s="5">
        <v>2.1</v>
      </c>
      <c r="G902" s="5">
        <v>1554.2</v>
      </c>
      <c r="H902" s="6">
        <v>6.0069444444444446</v>
      </c>
      <c r="I902" s="6">
        <v>0.49026793712843064</v>
      </c>
      <c r="J902" s="6">
        <v>650.01200000000006</v>
      </c>
      <c r="K902" s="1" t="s">
        <v>16</v>
      </c>
      <c r="L902" s="1" t="s">
        <v>17</v>
      </c>
      <c r="M902" s="1" t="s">
        <v>16</v>
      </c>
      <c r="N902" s="1">
        <v>1</v>
      </c>
      <c r="O902" s="1">
        <v>1</v>
      </c>
      <c r="P902" s="5">
        <v>42</v>
      </c>
    </row>
    <row r="903" spans="1:16">
      <c r="A903" s="1">
        <v>94</v>
      </c>
      <c r="B903" s="1">
        <v>2</v>
      </c>
      <c r="C903" s="1">
        <v>14667</v>
      </c>
      <c r="D903" s="6">
        <v>0.2</v>
      </c>
      <c r="E903" s="6">
        <v>3870</v>
      </c>
      <c r="F903" s="5">
        <v>1.6</v>
      </c>
      <c r="G903" s="5">
        <v>1929</v>
      </c>
      <c r="H903" s="6">
        <v>7</v>
      </c>
      <c r="I903" s="6">
        <v>0.43137655962364491</v>
      </c>
      <c r="J903" s="6">
        <v>774</v>
      </c>
      <c r="K903" s="1" t="s">
        <v>16</v>
      </c>
      <c r="L903" s="1" t="s">
        <v>17</v>
      </c>
      <c r="M903" s="1" t="s">
        <v>16</v>
      </c>
      <c r="N903" s="1">
        <v>1</v>
      </c>
      <c r="O903" s="1">
        <v>1</v>
      </c>
      <c r="P903" s="5">
        <v>40</v>
      </c>
    </row>
    <row r="904" spans="1:16">
      <c r="A904" s="1">
        <v>94</v>
      </c>
      <c r="B904" s="1">
        <v>3</v>
      </c>
      <c r="C904" s="1">
        <v>15336</v>
      </c>
      <c r="D904" s="6">
        <v>0.23</v>
      </c>
      <c r="E904" s="6">
        <v>3882</v>
      </c>
      <c r="F904" s="5">
        <v>1.2</v>
      </c>
      <c r="G904" s="5">
        <v>2213</v>
      </c>
      <c r="H904" s="6">
        <v>9.8284313725490193</v>
      </c>
      <c r="I904" s="6">
        <v>0.39345331246739695</v>
      </c>
      <c r="J904" s="6">
        <v>892.86</v>
      </c>
      <c r="K904" s="1" t="s">
        <v>16</v>
      </c>
      <c r="L904" s="1" t="s">
        <v>17</v>
      </c>
      <c r="M904" s="1" t="s">
        <v>16</v>
      </c>
      <c r="N904" s="1">
        <v>1</v>
      </c>
      <c r="O904" s="1">
        <v>1</v>
      </c>
      <c r="P904" s="5">
        <v>40</v>
      </c>
    </row>
    <row r="905" spans="1:16">
      <c r="A905" s="1">
        <v>94</v>
      </c>
      <c r="B905" s="1">
        <v>4</v>
      </c>
      <c r="C905" s="1">
        <v>18302</v>
      </c>
      <c r="D905" s="6">
        <v>0.25</v>
      </c>
      <c r="E905" s="6">
        <v>3882</v>
      </c>
      <c r="F905" s="5">
        <v>0.7</v>
      </c>
      <c r="G905" s="5">
        <v>2633.6</v>
      </c>
      <c r="H905" s="6">
        <v>14.691629955947137</v>
      </c>
      <c r="I905" s="6">
        <v>0.42175718500710307</v>
      </c>
      <c r="J905" s="6">
        <v>970.5</v>
      </c>
      <c r="K905" s="1" t="s">
        <v>16</v>
      </c>
      <c r="L905" s="1" t="s">
        <v>17</v>
      </c>
      <c r="M905" s="1" t="s">
        <v>16</v>
      </c>
      <c r="N905" s="1">
        <v>1</v>
      </c>
      <c r="O905" s="1">
        <v>1</v>
      </c>
      <c r="P905" s="5">
        <v>37</v>
      </c>
    </row>
    <row r="906" spans="1:16">
      <c r="A906" s="1">
        <v>94</v>
      </c>
      <c r="B906" s="1">
        <v>5</v>
      </c>
      <c r="C906" s="1">
        <v>20574</v>
      </c>
      <c r="D906" s="6">
        <v>0.31</v>
      </c>
      <c r="E906" s="6">
        <v>3847</v>
      </c>
      <c r="F906" s="5">
        <v>0.8</v>
      </c>
      <c r="G906" s="5">
        <v>3393.2</v>
      </c>
      <c r="H906" s="6">
        <v>17.640692640692642</v>
      </c>
      <c r="I906" s="6">
        <v>0.47195489452707301</v>
      </c>
      <c r="J906" s="6">
        <v>1192.57</v>
      </c>
      <c r="K906" s="1" t="s">
        <v>16</v>
      </c>
      <c r="L906" s="1" t="s">
        <v>17</v>
      </c>
      <c r="M906" s="1" t="s">
        <v>16</v>
      </c>
      <c r="N906" s="1">
        <v>1</v>
      </c>
      <c r="O906" s="1">
        <v>1</v>
      </c>
      <c r="P906" s="5">
        <v>34</v>
      </c>
    </row>
    <row r="907" spans="1:16">
      <c r="A907" s="1">
        <v>94</v>
      </c>
      <c r="B907" s="1">
        <v>6</v>
      </c>
      <c r="C907" s="1">
        <v>33510</v>
      </c>
      <c r="D907" s="6">
        <v>0.36</v>
      </c>
      <c r="E907" s="6">
        <v>6314</v>
      </c>
      <c r="F907" s="5">
        <v>0.9</v>
      </c>
      <c r="G907" s="5">
        <v>6495</v>
      </c>
      <c r="H907" s="6">
        <v>15.549019607843137</v>
      </c>
      <c r="I907" s="6">
        <v>0.39104744852282902</v>
      </c>
      <c r="J907" s="6">
        <v>2273.04</v>
      </c>
      <c r="K907" s="1" t="s">
        <v>16</v>
      </c>
      <c r="L907" s="1" t="s">
        <v>17</v>
      </c>
      <c r="M907" s="1" t="s">
        <v>16</v>
      </c>
      <c r="N907" s="1">
        <v>1</v>
      </c>
      <c r="O907" s="1">
        <v>1</v>
      </c>
      <c r="P907" s="5">
        <v>34</v>
      </c>
    </row>
    <row r="908" spans="1:16">
      <c r="A908" s="1">
        <v>94</v>
      </c>
      <c r="B908" s="1">
        <v>7</v>
      </c>
      <c r="C908" s="1">
        <v>39153</v>
      </c>
      <c r="D908" s="6">
        <v>0.44</v>
      </c>
      <c r="E908" s="6">
        <v>6277</v>
      </c>
      <c r="F908" s="5">
        <v>1.1000000000000001</v>
      </c>
      <c r="G908" s="5">
        <v>8349.5</v>
      </c>
      <c r="H908" s="6">
        <v>13.88316151202749</v>
      </c>
      <c r="I908" s="6">
        <v>0.41501289811764103</v>
      </c>
      <c r="J908" s="6">
        <v>2761.88</v>
      </c>
      <c r="K908" s="1" t="s">
        <v>16</v>
      </c>
      <c r="L908" s="1" t="s">
        <v>17</v>
      </c>
      <c r="M908" s="1" t="s">
        <v>16</v>
      </c>
      <c r="N908" s="1">
        <v>1</v>
      </c>
      <c r="O908" s="1">
        <v>1</v>
      </c>
      <c r="P908" s="5">
        <v>33</v>
      </c>
    </row>
    <row r="909" spans="1:16">
      <c r="A909" s="1">
        <v>94</v>
      </c>
      <c r="B909" s="1">
        <v>8</v>
      </c>
      <c r="C909" s="1">
        <v>46356</v>
      </c>
      <c r="D909" s="6">
        <v>0.52</v>
      </c>
      <c r="E909" s="6">
        <v>6162</v>
      </c>
      <c r="F909" s="5">
        <v>1.5</v>
      </c>
      <c r="G909" s="5">
        <v>9548.7000000000007</v>
      </c>
      <c r="H909" s="6">
        <v>10.432098765432098</v>
      </c>
      <c r="I909" s="6">
        <v>0.46800845629476229</v>
      </c>
      <c r="J909" s="6">
        <v>3204.24</v>
      </c>
      <c r="K909" s="1" t="s">
        <v>16</v>
      </c>
      <c r="L909" s="1" t="s">
        <v>17</v>
      </c>
      <c r="M909" s="1" t="s">
        <v>16</v>
      </c>
      <c r="N909" s="1">
        <v>1</v>
      </c>
      <c r="O909" s="1">
        <v>1</v>
      </c>
      <c r="P909" s="5">
        <v>33</v>
      </c>
    </row>
    <row r="910" spans="1:16">
      <c r="A910" s="1">
        <v>94</v>
      </c>
      <c r="B910" s="1">
        <v>9</v>
      </c>
      <c r="C910" s="1">
        <v>116775</v>
      </c>
      <c r="D910" s="6">
        <v>0.6</v>
      </c>
      <c r="E910" s="6">
        <v>7629</v>
      </c>
      <c r="F910" s="5">
        <v>1.9</v>
      </c>
      <c r="G910" s="5">
        <v>12748</v>
      </c>
      <c r="H910" s="6">
        <v>3.7983587338804221</v>
      </c>
      <c r="I910" s="6">
        <v>0.25186897880539499</v>
      </c>
      <c r="J910" s="6">
        <v>4577.3999999999996</v>
      </c>
      <c r="K910" s="1" t="s">
        <v>16</v>
      </c>
      <c r="L910" s="1" t="s">
        <v>17</v>
      </c>
      <c r="M910" s="1" t="s">
        <v>16</v>
      </c>
      <c r="N910" s="1">
        <v>1</v>
      </c>
      <c r="O910" s="1">
        <v>1</v>
      </c>
      <c r="P910" s="5">
        <v>34</v>
      </c>
    </row>
    <row r="911" spans="1:16">
      <c r="A911" s="1">
        <v>94</v>
      </c>
      <c r="B911" s="1">
        <v>10</v>
      </c>
      <c r="C911" s="1">
        <v>123684</v>
      </c>
      <c r="D911" s="6">
        <v>0.68</v>
      </c>
      <c r="E911" s="6">
        <v>7473</v>
      </c>
      <c r="F911" s="5">
        <v>2.1</v>
      </c>
      <c r="G911" s="5">
        <v>16136</v>
      </c>
      <c r="H911" s="6">
        <v>3.3461538461538463</v>
      </c>
      <c r="I911" s="6">
        <v>0.27276769832799713</v>
      </c>
      <c r="J911" s="6">
        <v>5081.6400000000003</v>
      </c>
      <c r="K911" s="1" t="s">
        <v>16</v>
      </c>
      <c r="L911" s="1" t="s">
        <v>17</v>
      </c>
      <c r="M911" s="1" t="s">
        <v>16</v>
      </c>
      <c r="N911" s="1">
        <v>1</v>
      </c>
      <c r="O911" s="1">
        <v>1</v>
      </c>
      <c r="P911" s="5">
        <v>31</v>
      </c>
    </row>
    <row r="912" spans="1:16">
      <c r="A912" s="1">
        <v>95</v>
      </c>
      <c r="B912" s="1">
        <v>1</v>
      </c>
      <c r="C912" s="1">
        <v>28125</v>
      </c>
      <c r="D912" s="6">
        <v>0.35</v>
      </c>
      <c r="E912" s="6">
        <v>2746.3</v>
      </c>
      <c r="F912" s="5">
        <v>2.2000000000000002</v>
      </c>
      <c r="G912" s="5">
        <v>2645</v>
      </c>
      <c r="H912" s="6">
        <v>5.9493670886075938</v>
      </c>
      <c r="I912" s="6">
        <v>0.49098666666666668</v>
      </c>
      <c r="J912" s="6">
        <v>961.20500000000004</v>
      </c>
      <c r="K912" s="1" t="s">
        <v>16</v>
      </c>
      <c r="L912" s="1" t="s">
        <v>17</v>
      </c>
      <c r="M912" s="1" t="s">
        <v>16</v>
      </c>
      <c r="N912" s="1">
        <v>1</v>
      </c>
      <c r="O912" s="1">
        <v>1</v>
      </c>
      <c r="P912" s="5">
        <v>40</v>
      </c>
    </row>
    <row r="913" spans="1:16">
      <c r="A913" s="1">
        <v>95</v>
      </c>
      <c r="B913" s="1">
        <v>2</v>
      </c>
      <c r="C913" s="1">
        <v>27730</v>
      </c>
      <c r="D913" s="6">
        <v>0.4</v>
      </c>
      <c r="E913" s="6">
        <v>2742.4</v>
      </c>
      <c r="F913" s="5">
        <v>2</v>
      </c>
      <c r="G913" s="5">
        <v>3046</v>
      </c>
      <c r="H913" s="6">
        <v>6.6295264623955434</v>
      </c>
      <c r="I913" s="6">
        <v>0.45059502344031732</v>
      </c>
      <c r="J913" s="6">
        <v>1096.96</v>
      </c>
      <c r="K913" s="1" t="s">
        <v>16</v>
      </c>
      <c r="L913" s="1" t="s">
        <v>17</v>
      </c>
      <c r="M913" s="1" t="s">
        <v>16</v>
      </c>
      <c r="N913" s="1">
        <v>1</v>
      </c>
      <c r="O913" s="1">
        <v>1</v>
      </c>
      <c r="P913" s="5">
        <v>39</v>
      </c>
    </row>
    <row r="914" spans="1:16">
      <c r="A914" s="1">
        <v>95</v>
      </c>
      <c r="B914" s="1">
        <v>3</v>
      </c>
      <c r="C914" s="1">
        <v>27544</v>
      </c>
      <c r="D914" s="6">
        <v>0.45</v>
      </c>
      <c r="E914" s="6">
        <v>2701.6</v>
      </c>
      <c r="F914" s="5">
        <v>1.6</v>
      </c>
      <c r="G914" s="5">
        <v>3415</v>
      </c>
      <c r="H914" s="6">
        <v>8.9655172413793096</v>
      </c>
      <c r="I914" s="6">
        <v>0.43352454255010164</v>
      </c>
      <c r="J914" s="6">
        <v>1215.72</v>
      </c>
      <c r="K914" s="1" t="s">
        <v>16</v>
      </c>
      <c r="L914" s="1" t="s">
        <v>17</v>
      </c>
      <c r="M914" s="1" t="s">
        <v>16</v>
      </c>
      <c r="N914" s="1">
        <v>1</v>
      </c>
      <c r="O914" s="1">
        <v>1</v>
      </c>
      <c r="P914" s="5">
        <v>39</v>
      </c>
    </row>
    <row r="915" spans="1:16">
      <c r="A915" s="1">
        <v>95</v>
      </c>
      <c r="B915" s="1">
        <v>4</v>
      </c>
      <c r="C915" s="1">
        <v>30966</v>
      </c>
      <c r="D915" s="6">
        <v>0.51</v>
      </c>
      <c r="E915" s="6">
        <v>2674.9</v>
      </c>
      <c r="F915" s="5">
        <v>1.3</v>
      </c>
      <c r="G915" s="5">
        <v>3780</v>
      </c>
      <c r="H915" s="6">
        <v>10.282776349614396</v>
      </c>
      <c r="I915" s="6">
        <v>0.48488664987405544</v>
      </c>
      <c r="J915" s="6">
        <v>1364.1990000000001</v>
      </c>
      <c r="K915" s="1" t="s">
        <v>16</v>
      </c>
      <c r="L915" s="1" t="s">
        <v>17</v>
      </c>
      <c r="M915" s="1" t="s">
        <v>16</v>
      </c>
      <c r="N915" s="1">
        <v>1</v>
      </c>
      <c r="O915" s="1">
        <v>1</v>
      </c>
      <c r="P915" s="5">
        <v>39</v>
      </c>
    </row>
    <row r="916" spans="1:16">
      <c r="A916" s="1">
        <v>95</v>
      </c>
      <c r="B916" s="1">
        <v>5</v>
      </c>
      <c r="C916" s="1">
        <v>32113</v>
      </c>
      <c r="D916" s="6">
        <v>0.56999999999999995</v>
      </c>
      <c r="E916" s="6">
        <v>2639.6</v>
      </c>
      <c r="F916" s="5">
        <v>1.3</v>
      </c>
      <c r="G916" s="5">
        <v>4148</v>
      </c>
      <c r="H916" s="6">
        <v>12.699228791773779</v>
      </c>
      <c r="I916" s="6">
        <v>0.5291315043751752</v>
      </c>
      <c r="J916" s="6">
        <v>1504.5719999999999</v>
      </c>
      <c r="K916" s="1" t="s">
        <v>16</v>
      </c>
      <c r="L916" s="1" t="s">
        <v>17</v>
      </c>
      <c r="M916" s="1" t="s">
        <v>16</v>
      </c>
      <c r="N916" s="1">
        <v>1</v>
      </c>
      <c r="O916" s="1">
        <v>1</v>
      </c>
      <c r="P916" s="5">
        <v>39</v>
      </c>
    </row>
    <row r="917" spans="1:16">
      <c r="A917" s="1">
        <v>95</v>
      </c>
      <c r="B917" s="1">
        <v>6</v>
      </c>
      <c r="C917" s="1">
        <v>34366</v>
      </c>
      <c r="D917" s="6">
        <v>0.64</v>
      </c>
      <c r="E917" s="6">
        <v>2611.6999999999998</v>
      </c>
      <c r="F917" s="5">
        <v>1.5</v>
      </c>
      <c r="G917" s="5">
        <v>4230</v>
      </c>
      <c r="H917" s="6">
        <v>10.594059405940593</v>
      </c>
      <c r="I917" s="6">
        <v>0.55453064074957803</v>
      </c>
      <c r="J917" s="6">
        <v>1671.4879999999998</v>
      </c>
      <c r="K917" s="1" t="s">
        <v>16</v>
      </c>
      <c r="L917" s="1" t="s">
        <v>17</v>
      </c>
      <c r="M917" s="1" t="s">
        <v>16</v>
      </c>
      <c r="N917" s="1">
        <v>1</v>
      </c>
      <c r="O917" s="1">
        <v>1</v>
      </c>
      <c r="P917" s="5">
        <v>42</v>
      </c>
    </row>
    <row r="918" spans="1:16">
      <c r="A918" s="1">
        <v>95</v>
      </c>
      <c r="B918" s="1">
        <v>7</v>
      </c>
      <c r="C918" s="1">
        <v>34387</v>
      </c>
      <c r="D918" s="6">
        <v>0.7</v>
      </c>
      <c r="E918" s="6">
        <v>2591.5</v>
      </c>
      <c r="F918" s="5">
        <v>2.1</v>
      </c>
      <c r="G918" s="5">
        <v>4397</v>
      </c>
      <c r="H918" s="6">
        <v>8.6557788944723626</v>
      </c>
      <c r="I918" s="6">
        <v>0.57108791112920576</v>
      </c>
      <c r="J918" s="6">
        <v>1814.05</v>
      </c>
      <c r="K918" s="1" t="s">
        <v>16</v>
      </c>
      <c r="L918" s="1" t="s">
        <v>17</v>
      </c>
      <c r="M918" s="1" t="s">
        <v>16</v>
      </c>
      <c r="N918" s="1">
        <v>1</v>
      </c>
      <c r="O918" s="1">
        <v>1</v>
      </c>
      <c r="P918" s="5">
        <v>44</v>
      </c>
    </row>
    <row r="919" spans="1:16">
      <c r="A919" s="1">
        <v>95</v>
      </c>
      <c r="B919" s="1">
        <v>8</v>
      </c>
      <c r="C919" s="1">
        <v>40776</v>
      </c>
      <c r="D919" s="6">
        <v>0.76</v>
      </c>
      <c r="E919" s="6">
        <v>2601.5</v>
      </c>
      <c r="F919" s="5">
        <v>1.9</v>
      </c>
      <c r="G919" s="5">
        <v>5052</v>
      </c>
      <c r="H919" s="6">
        <v>9.0948275862068986</v>
      </c>
      <c r="I919" s="6">
        <v>0.58625171669609577</v>
      </c>
      <c r="J919" s="6">
        <v>1977.14</v>
      </c>
      <c r="K919" s="1" t="s">
        <v>16</v>
      </c>
      <c r="L919" s="1" t="s">
        <v>17</v>
      </c>
      <c r="M919" s="1" t="s">
        <v>16</v>
      </c>
      <c r="N919" s="1">
        <v>1</v>
      </c>
      <c r="O919" s="1">
        <v>1</v>
      </c>
      <c r="P919" s="5">
        <v>41</v>
      </c>
    </row>
    <row r="920" spans="1:16">
      <c r="A920" s="1">
        <v>95</v>
      </c>
      <c r="B920" s="1">
        <v>9</v>
      </c>
      <c r="C920" s="1">
        <v>43706</v>
      </c>
      <c r="D920" s="6">
        <v>0.82</v>
      </c>
      <c r="E920" s="6">
        <v>2594.4</v>
      </c>
      <c r="F920" s="5">
        <v>1.9</v>
      </c>
      <c r="G920" s="5">
        <v>5731</v>
      </c>
      <c r="H920" s="6">
        <v>7.9751332149200707</v>
      </c>
      <c r="I920" s="6">
        <v>0.54530270443417383</v>
      </c>
      <c r="J920" s="6">
        <v>2127.4079999999999</v>
      </c>
      <c r="K920" s="1" t="s">
        <v>16</v>
      </c>
      <c r="L920" s="1" t="s">
        <v>17</v>
      </c>
      <c r="M920" s="1" t="s">
        <v>16</v>
      </c>
      <c r="N920" s="1">
        <v>1</v>
      </c>
      <c r="O920" s="1">
        <v>1</v>
      </c>
      <c r="P920" s="5">
        <v>39</v>
      </c>
    </row>
    <row r="921" spans="1:16">
      <c r="A921" s="1">
        <v>95</v>
      </c>
      <c r="B921" s="1">
        <v>10</v>
      </c>
      <c r="C921" s="1">
        <v>57048</v>
      </c>
      <c r="D921" s="6">
        <v>0.93</v>
      </c>
      <c r="E921" s="6">
        <v>2543.8000000000002</v>
      </c>
      <c r="F921" s="5">
        <v>1.9</v>
      </c>
      <c r="G921" s="5">
        <v>6481</v>
      </c>
      <c r="H921" s="6">
        <v>8.5864297253634891</v>
      </c>
      <c r="I921" s="6">
        <v>0.60827724021876317</v>
      </c>
      <c r="J921" s="6">
        <v>2365.7340000000004</v>
      </c>
      <c r="K921" s="1" t="s">
        <v>16</v>
      </c>
      <c r="L921" s="1" t="s">
        <v>17</v>
      </c>
      <c r="M921" s="1" t="s">
        <v>16</v>
      </c>
      <c r="N921" s="1">
        <v>1</v>
      </c>
      <c r="O921" s="1">
        <v>1</v>
      </c>
      <c r="P921" s="5">
        <v>39</v>
      </c>
    </row>
    <row r="922" spans="1:16">
      <c r="A922" s="1">
        <v>96</v>
      </c>
      <c r="B922" s="1">
        <v>1</v>
      </c>
      <c r="C922" s="1">
        <v>941</v>
      </c>
      <c r="D922" s="6">
        <v>0</v>
      </c>
      <c r="E922" s="6">
        <v>1035.0999999999999</v>
      </c>
      <c r="F922" s="5">
        <v>0</v>
      </c>
      <c r="G922" s="5">
        <v>30.2</v>
      </c>
      <c r="H922" s="6">
        <v>3.051948051948052</v>
      </c>
      <c r="I922" s="6">
        <v>0.14718384697130713</v>
      </c>
      <c r="J922" s="6">
        <v>0</v>
      </c>
      <c r="K922" s="1" t="s">
        <v>16</v>
      </c>
      <c r="L922" s="1" t="s">
        <v>16</v>
      </c>
      <c r="M922" s="1" t="s">
        <v>16</v>
      </c>
      <c r="N922" s="1">
        <v>3</v>
      </c>
      <c r="O922" s="1">
        <v>3</v>
      </c>
      <c r="P922" s="5">
        <v>0</v>
      </c>
    </row>
    <row r="923" spans="1:16">
      <c r="A923" s="1">
        <v>96</v>
      </c>
      <c r="B923" s="1">
        <v>2</v>
      </c>
      <c r="C923" s="1">
        <v>1185</v>
      </c>
      <c r="D923" s="6">
        <v>0</v>
      </c>
      <c r="E923" s="6">
        <v>1064.5999999999999</v>
      </c>
      <c r="F923" s="5">
        <v>0</v>
      </c>
      <c r="G923" s="5">
        <v>21</v>
      </c>
      <c r="H923" s="6">
        <v>3.3544303797468351</v>
      </c>
      <c r="I923" s="6">
        <v>0.28430379746835444</v>
      </c>
      <c r="J923" s="6">
        <v>0</v>
      </c>
      <c r="K923" s="1" t="s">
        <v>16</v>
      </c>
      <c r="L923" s="1" t="s">
        <v>16</v>
      </c>
      <c r="M923" s="1" t="s">
        <v>16</v>
      </c>
      <c r="N923" s="1">
        <v>3</v>
      </c>
      <c r="O923" s="1">
        <v>3</v>
      </c>
      <c r="P923" s="5">
        <v>0</v>
      </c>
    </row>
    <row r="924" spans="1:16">
      <c r="A924" s="1">
        <v>96</v>
      </c>
      <c r="B924" s="1">
        <v>3</v>
      </c>
      <c r="C924" s="1">
        <v>2275</v>
      </c>
      <c r="D924" s="6">
        <v>0</v>
      </c>
      <c r="E924" s="6">
        <v>1090</v>
      </c>
      <c r="F924" s="5">
        <v>0</v>
      </c>
      <c r="G924" s="5">
        <v>81.099999999999994</v>
      </c>
      <c r="H924" s="6">
        <v>10.454545454545455</v>
      </c>
      <c r="I924" s="6">
        <v>0.54241758241758242</v>
      </c>
      <c r="J924" s="6">
        <v>0</v>
      </c>
      <c r="K924" s="1" t="s">
        <v>16</v>
      </c>
      <c r="L924" s="1" t="s">
        <v>16</v>
      </c>
      <c r="M924" s="1" t="s">
        <v>16</v>
      </c>
      <c r="N924" s="1">
        <v>3</v>
      </c>
      <c r="O924" s="1">
        <v>3</v>
      </c>
      <c r="P924" s="5">
        <v>0</v>
      </c>
    </row>
    <row r="925" spans="1:16">
      <c r="A925" s="1">
        <v>96</v>
      </c>
      <c r="B925" s="1">
        <v>4</v>
      </c>
      <c r="C925" s="1">
        <v>2567</v>
      </c>
      <c r="D925" s="6">
        <v>0</v>
      </c>
      <c r="E925" s="6">
        <v>1129.5</v>
      </c>
      <c r="F925" s="5">
        <v>0</v>
      </c>
      <c r="G925" s="5">
        <v>125.5</v>
      </c>
      <c r="H925" s="6">
        <v>3.8823529411764706</v>
      </c>
      <c r="I925" s="6">
        <v>0.6022594468250877</v>
      </c>
      <c r="J925" s="6">
        <v>0</v>
      </c>
      <c r="K925" s="1" t="s">
        <v>16</v>
      </c>
      <c r="L925" s="1" t="s">
        <v>16</v>
      </c>
      <c r="M925" s="1" t="s">
        <v>16</v>
      </c>
      <c r="N925" s="1">
        <v>3</v>
      </c>
      <c r="O925" s="1">
        <v>3</v>
      </c>
      <c r="P925" s="5">
        <v>0</v>
      </c>
    </row>
    <row r="926" spans="1:16">
      <c r="A926" s="1">
        <v>96</v>
      </c>
      <c r="B926" s="1">
        <v>5</v>
      </c>
      <c r="C926" s="1">
        <v>4535</v>
      </c>
      <c r="D926" s="6">
        <v>0</v>
      </c>
      <c r="E926" s="6">
        <v>1292.7</v>
      </c>
      <c r="F926" s="5">
        <v>0</v>
      </c>
      <c r="G926" s="5">
        <v>391.9</v>
      </c>
      <c r="H926" s="6">
        <v>21.554054054054053</v>
      </c>
      <c r="I926" s="6">
        <v>0.19316427783902976</v>
      </c>
      <c r="J926" s="6">
        <v>0</v>
      </c>
      <c r="K926" s="1" t="s">
        <v>16</v>
      </c>
      <c r="L926" s="1" t="s">
        <v>16</v>
      </c>
      <c r="M926" s="1" t="s">
        <v>16</v>
      </c>
      <c r="N926" s="1">
        <v>3</v>
      </c>
      <c r="O926" s="1">
        <v>3</v>
      </c>
      <c r="P926" s="5">
        <v>0</v>
      </c>
    </row>
    <row r="927" spans="1:16">
      <c r="A927" s="1">
        <v>96</v>
      </c>
      <c r="B927" s="1">
        <v>6</v>
      </c>
      <c r="C927" s="1">
        <v>6063</v>
      </c>
      <c r="D927" s="6">
        <v>0</v>
      </c>
      <c r="E927" s="6">
        <v>1495.3</v>
      </c>
      <c r="F927" s="5">
        <v>0</v>
      </c>
      <c r="G927" s="5">
        <v>815.9</v>
      </c>
      <c r="H927" s="6">
        <v>15.379403794037941</v>
      </c>
      <c r="I927" s="6">
        <v>7.7849249546429161E-2</v>
      </c>
      <c r="J927" s="6">
        <v>0</v>
      </c>
      <c r="K927" s="1" t="s">
        <v>16</v>
      </c>
      <c r="L927" s="1" t="s">
        <v>16</v>
      </c>
      <c r="M927" s="1" t="s">
        <v>16</v>
      </c>
      <c r="N927" s="1">
        <v>3</v>
      </c>
      <c r="O927" s="1">
        <v>3</v>
      </c>
      <c r="P927" s="5">
        <v>0</v>
      </c>
    </row>
    <row r="928" spans="1:16">
      <c r="A928" s="1">
        <v>96</v>
      </c>
      <c r="B928" s="1">
        <v>7</v>
      </c>
      <c r="C928" s="1">
        <v>5747</v>
      </c>
      <c r="D928" s="6">
        <v>0</v>
      </c>
      <c r="E928" s="6">
        <v>1526.6</v>
      </c>
      <c r="F928" s="5">
        <v>0</v>
      </c>
      <c r="G928" s="5">
        <v>788.9</v>
      </c>
      <c r="H928" s="6">
        <v>9.984375</v>
      </c>
      <c r="I928" s="6">
        <v>9.0655994431877496E-2</v>
      </c>
      <c r="J928" s="6">
        <v>0</v>
      </c>
      <c r="K928" s="1" t="s">
        <v>16</v>
      </c>
      <c r="L928" s="1" t="s">
        <v>16</v>
      </c>
      <c r="M928" s="1" t="s">
        <v>16</v>
      </c>
      <c r="N928" s="1">
        <v>3</v>
      </c>
      <c r="O928" s="1">
        <v>3</v>
      </c>
      <c r="P928" s="5">
        <v>0</v>
      </c>
    </row>
    <row r="929" spans="1:16">
      <c r="A929" s="1">
        <v>96</v>
      </c>
      <c r="B929" s="1">
        <v>8</v>
      </c>
      <c r="C929" s="1">
        <v>6510</v>
      </c>
      <c r="D929" s="6">
        <v>0</v>
      </c>
      <c r="E929" s="6">
        <v>1557.1</v>
      </c>
      <c r="F929" s="5">
        <v>0</v>
      </c>
      <c r="G929" s="5">
        <v>618.9</v>
      </c>
      <c r="H929" s="6">
        <v>5.5346820809248554</v>
      </c>
      <c r="I929" s="6">
        <v>0.1037173579109063</v>
      </c>
      <c r="J929" s="6">
        <v>0</v>
      </c>
      <c r="K929" s="1" t="s">
        <v>16</v>
      </c>
      <c r="L929" s="1" t="s">
        <v>16</v>
      </c>
      <c r="M929" s="1" t="s">
        <v>16</v>
      </c>
      <c r="N929" s="1">
        <v>3</v>
      </c>
      <c r="O929" s="1">
        <v>3</v>
      </c>
      <c r="P929" s="5">
        <v>0</v>
      </c>
    </row>
    <row r="930" spans="1:16">
      <c r="A930" s="1">
        <v>96</v>
      </c>
      <c r="B930" s="1">
        <v>9</v>
      </c>
      <c r="C930" s="1">
        <v>8822</v>
      </c>
      <c r="D930" s="6">
        <v>0.09</v>
      </c>
      <c r="E930" s="6">
        <v>1596.7</v>
      </c>
      <c r="F930" s="5">
        <v>0.5</v>
      </c>
      <c r="G930" s="5">
        <v>918.7</v>
      </c>
      <c r="H930" s="6">
        <v>4.4327731092436977</v>
      </c>
      <c r="I930" s="6">
        <v>0.10553162548175017</v>
      </c>
      <c r="J930" s="6">
        <v>143.703</v>
      </c>
      <c r="K930" s="1" t="s">
        <v>16</v>
      </c>
      <c r="L930" s="1" t="s">
        <v>16</v>
      </c>
      <c r="M930" s="1" t="s">
        <v>16</v>
      </c>
      <c r="N930" s="1">
        <v>3</v>
      </c>
      <c r="O930" s="1">
        <v>3</v>
      </c>
      <c r="P930" s="5">
        <v>15</v>
      </c>
    </row>
    <row r="931" spans="1:16">
      <c r="A931" s="1">
        <v>96</v>
      </c>
      <c r="B931" s="1">
        <v>10</v>
      </c>
      <c r="C931" s="1">
        <v>10820</v>
      </c>
      <c r="D931" s="6">
        <v>0.19</v>
      </c>
      <c r="E931" s="6">
        <v>1635</v>
      </c>
      <c r="F931" s="5">
        <v>0.6</v>
      </c>
      <c r="G931" s="5">
        <v>1824</v>
      </c>
      <c r="H931" s="6">
        <v>6.0659898477157359</v>
      </c>
      <c r="I931" s="6">
        <v>8.262476894639556E-2</v>
      </c>
      <c r="J931" s="6">
        <v>310.64999999999998</v>
      </c>
      <c r="K931" s="1" t="s">
        <v>16</v>
      </c>
      <c r="L931" s="1" t="s">
        <v>16</v>
      </c>
      <c r="M931" s="1" t="s">
        <v>16</v>
      </c>
      <c r="N931" s="1">
        <v>3</v>
      </c>
      <c r="O931" s="1">
        <v>3</v>
      </c>
      <c r="P931" s="5">
        <v>17</v>
      </c>
    </row>
    <row r="932" spans="1:16">
      <c r="A932" s="1">
        <v>97</v>
      </c>
      <c r="B932" s="1">
        <v>1</v>
      </c>
      <c r="C932" s="1">
        <v>3916</v>
      </c>
      <c r="D932" s="6">
        <v>0.52</v>
      </c>
      <c r="E932" s="6">
        <v>202</v>
      </c>
      <c r="F932" s="5">
        <v>2.7</v>
      </c>
      <c r="G932" s="5">
        <v>292</v>
      </c>
      <c r="H932" s="6">
        <v>2.3345588235294117</v>
      </c>
      <c r="I932" s="6">
        <v>0.36618998978549538</v>
      </c>
      <c r="J932" s="6">
        <v>105.04</v>
      </c>
      <c r="K932" s="1" t="s">
        <v>16</v>
      </c>
      <c r="L932" s="1" t="s">
        <v>17</v>
      </c>
      <c r="M932" s="1" t="s">
        <v>16</v>
      </c>
      <c r="N932" s="1">
        <v>3</v>
      </c>
      <c r="O932" s="1">
        <v>3</v>
      </c>
      <c r="P932" s="5">
        <v>37</v>
      </c>
    </row>
    <row r="933" spans="1:16">
      <c r="A933" s="1">
        <v>97</v>
      </c>
      <c r="B933" s="1">
        <v>2</v>
      </c>
      <c r="C933" s="1">
        <v>3933</v>
      </c>
      <c r="D933" s="6">
        <v>0.56999999999999995</v>
      </c>
      <c r="E933" s="6">
        <v>189.4</v>
      </c>
      <c r="F933" s="5">
        <v>2.5</v>
      </c>
      <c r="G933" s="5">
        <v>359.2</v>
      </c>
      <c r="H933" s="6">
        <v>2.7164887307236061</v>
      </c>
      <c r="I933" s="6">
        <v>0.36816679379608441</v>
      </c>
      <c r="J933" s="6">
        <v>107.958</v>
      </c>
      <c r="K933" s="1" t="s">
        <v>16</v>
      </c>
      <c r="L933" s="1" t="s">
        <v>17</v>
      </c>
      <c r="M933" s="1" t="s">
        <v>16</v>
      </c>
      <c r="N933" s="1">
        <v>3</v>
      </c>
      <c r="O933" s="1">
        <v>3</v>
      </c>
      <c r="P933" s="5">
        <v>32</v>
      </c>
    </row>
    <row r="934" spans="1:16">
      <c r="A934" s="1">
        <v>97</v>
      </c>
      <c r="B934" s="1">
        <v>3</v>
      </c>
      <c r="C934" s="1">
        <v>3900</v>
      </c>
      <c r="D934" s="6">
        <v>0.63</v>
      </c>
      <c r="E934" s="6">
        <v>182.6</v>
      </c>
      <c r="F934" s="5">
        <v>2.1</v>
      </c>
      <c r="G934" s="5">
        <v>394</v>
      </c>
      <c r="H934" s="6">
        <v>3.1311475409836063</v>
      </c>
      <c r="I934" s="6">
        <v>0.34846153846153849</v>
      </c>
      <c r="J934" s="6">
        <v>115.038</v>
      </c>
      <c r="K934" s="1" t="s">
        <v>16</v>
      </c>
      <c r="L934" s="1" t="s">
        <v>17</v>
      </c>
      <c r="M934" s="1" t="s">
        <v>16</v>
      </c>
      <c r="N934" s="1">
        <v>3</v>
      </c>
      <c r="O934" s="1">
        <v>3</v>
      </c>
      <c r="P934" s="5">
        <v>31</v>
      </c>
    </row>
    <row r="935" spans="1:16">
      <c r="A935" s="1">
        <v>97</v>
      </c>
      <c r="B935" s="1">
        <v>4</v>
      </c>
      <c r="C935" s="1">
        <v>3648</v>
      </c>
      <c r="D935" s="6">
        <v>0.7</v>
      </c>
      <c r="E935" s="6">
        <v>167.6</v>
      </c>
      <c r="F935" s="5">
        <v>2.1</v>
      </c>
      <c r="G935" s="5">
        <v>395</v>
      </c>
      <c r="H935" s="6">
        <v>3.6542792792792791</v>
      </c>
      <c r="I935" s="6">
        <v>0.35197368421052633</v>
      </c>
      <c r="J935" s="6">
        <v>117.32</v>
      </c>
      <c r="K935" s="1" t="s">
        <v>16</v>
      </c>
      <c r="L935" s="1" t="s">
        <v>17</v>
      </c>
      <c r="M935" s="1" t="s">
        <v>16</v>
      </c>
      <c r="N935" s="1">
        <v>3</v>
      </c>
      <c r="O935" s="1">
        <v>3</v>
      </c>
      <c r="P935" s="5">
        <v>32</v>
      </c>
    </row>
    <row r="936" spans="1:16">
      <c r="A936" s="1">
        <v>97</v>
      </c>
      <c r="B936" s="1">
        <v>5</v>
      </c>
      <c r="C936" s="1">
        <v>11256</v>
      </c>
      <c r="D936" s="6">
        <v>0.74</v>
      </c>
      <c r="E936" s="6">
        <v>189.6</v>
      </c>
      <c r="F936" s="5">
        <v>2</v>
      </c>
      <c r="G936" s="5">
        <v>410</v>
      </c>
      <c r="H936" s="6">
        <v>2.1112929623567926</v>
      </c>
      <c r="I936" s="6">
        <v>0.50035536602700781</v>
      </c>
      <c r="J936" s="6">
        <v>140.304</v>
      </c>
      <c r="K936" s="1" t="s">
        <v>16</v>
      </c>
      <c r="L936" s="1" t="s">
        <v>17</v>
      </c>
      <c r="M936" s="1" t="s">
        <v>16</v>
      </c>
      <c r="N936" s="1">
        <v>3</v>
      </c>
      <c r="O936" s="1">
        <v>3</v>
      </c>
      <c r="P936" s="5">
        <v>34</v>
      </c>
    </row>
    <row r="937" spans="1:16">
      <c r="A937" s="1">
        <v>97</v>
      </c>
      <c r="B937" s="1">
        <v>6</v>
      </c>
      <c r="C937" s="1">
        <v>11267</v>
      </c>
      <c r="D937" s="6">
        <v>0.78</v>
      </c>
      <c r="E937" s="6">
        <v>207.3</v>
      </c>
      <c r="F937" s="5">
        <v>2.2999999999999998</v>
      </c>
      <c r="G937" s="5">
        <v>381</v>
      </c>
      <c r="H937" s="6">
        <v>2.0942111237230416</v>
      </c>
      <c r="I937" s="6">
        <v>0.48096210171296705</v>
      </c>
      <c r="J937" s="6">
        <v>161.69400000000002</v>
      </c>
      <c r="K937" s="1" t="s">
        <v>16</v>
      </c>
      <c r="L937" s="1" t="s">
        <v>17</v>
      </c>
      <c r="M937" s="1" t="s">
        <v>16</v>
      </c>
      <c r="N937" s="1">
        <v>3</v>
      </c>
      <c r="O937" s="1">
        <v>3</v>
      </c>
      <c r="P937" s="5">
        <v>44</v>
      </c>
    </row>
    <row r="938" spans="1:16">
      <c r="A938" s="1">
        <v>97</v>
      </c>
      <c r="B938" s="1">
        <v>7</v>
      </c>
      <c r="C938" s="1">
        <v>10350</v>
      </c>
      <c r="D938" s="6">
        <v>0.8</v>
      </c>
      <c r="E938" s="6">
        <v>220.4</v>
      </c>
      <c r="F938" s="5">
        <v>2.2999999999999998</v>
      </c>
      <c r="G938" s="5">
        <v>189</v>
      </c>
      <c r="H938" s="6">
        <v>1.8370883882149049</v>
      </c>
      <c r="I938" s="6">
        <v>0.41971014492753622</v>
      </c>
      <c r="J938" s="6">
        <v>176.32</v>
      </c>
      <c r="K938" s="1" t="s">
        <v>16</v>
      </c>
      <c r="L938" s="1" t="s">
        <v>17</v>
      </c>
      <c r="M938" s="1" t="s">
        <v>16</v>
      </c>
      <c r="N938" s="1">
        <v>3</v>
      </c>
      <c r="O938" s="1">
        <v>3</v>
      </c>
      <c r="P938" s="5">
        <v>90</v>
      </c>
    </row>
    <row r="939" spans="1:16">
      <c r="A939" s="1">
        <v>97</v>
      </c>
      <c r="B939" s="1">
        <v>8</v>
      </c>
      <c r="C939" s="1">
        <v>9706</v>
      </c>
      <c r="D939" s="6">
        <v>0.82</v>
      </c>
      <c r="E939" s="6">
        <v>221.1</v>
      </c>
      <c r="F939" s="5">
        <v>2.2999999999999998</v>
      </c>
      <c r="G939" s="5">
        <v>339</v>
      </c>
      <c r="H939" s="6">
        <v>2.5815602836879434</v>
      </c>
      <c r="I939" s="6">
        <v>0.46290954049041833</v>
      </c>
      <c r="J939" s="6">
        <v>181.30199999999999</v>
      </c>
      <c r="K939" s="1" t="s">
        <v>16</v>
      </c>
      <c r="L939" s="1" t="s">
        <v>17</v>
      </c>
      <c r="M939" s="1" t="s">
        <v>16</v>
      </c>
      <c r="N939" s="1">
        <v>3</v>
      </c>
      <c r="O939" s="1">
        <v>3</v>
      </c>
      <c r="P939" s="5">
        <v>53</v>
      </c>
    </row>
    <row r="940" spans="1:16">
      <c r="A940" s="1">
        <v>97</v>
      </c>
      <c r="B940" s="1">
        <v>9</v>
      </c>
      <c r="C940" s="1">
        <v>9445</v>
      </c>
      <c r="D940" s="6">
        <v>0.86</v>
      </c>
      <c r="E940" s="6">
        <v>222.5</v>
      </c>
      <c r="F940" s="5">
        <v>2.5</v>
      </c>
      <c r="G940" s="5">
        <v>374</v>
      </c>
      <c r="H940" s="6">
        <v>2.2995361166335324</v>
      </c>
      <c r="I940" s="6">
        <v>0.45156167284277393</v>
      </c>
      <c r="J940" s="6">
        <v>191.35</v>
      </c>
      <c r="K940" s="1" t="s">
        <v>16</v>
      </c>
      <c r="L940" s="1" t="s">
        <v>17</v>
      </c>
      <c r="M940" s="1" t="s">
        <v>16</v>
      </c>
      <c r="N940" s="1">
        <v>3</v>
      </c>
      <c r="O940" s="1">
        <v>3</v>
      </c>
      <c r="P940" s="5">
        <v>51</v>
      </c>
    </row>
    <row r="941" spans="1:16">
      <c r="A941" s="1">
        <v>97</v>
      </c>
      <c r="B941" s="1">
        <v>10</v>
      </c>
      <c r="C941" s="1">
        <v>10095</v>
      </c>
      <c r="D941" s="6">
        <v>0.97</v>
      </c>
      <c r="E941" s="6">
        <v>222.3</v>
      </c>
      <c r="F941" s="5">
        <v>2.4</v>
      </c>
      <c r="G941" s="5">
        <v>487</v>
      </c>
      <c r="H941" s="6">
        <v>2.4771480804387567</v>
      </c>
      <c r="I941" s="6">
        <v>0.42625061911837542</v>
      </c>
      <c r="J941" s="6">
        <v>215.631</v>
      </c>
      <c r="K941" s="1" t="s">
        <v>16</v>
      </c>
      <c r="L941" s="1" t="s">
        <v>17</v>
      </c>
      <c r="M941" s="1" t="s">
        <v>16</v>
      </c>
      <c r="N941" s="1">
        <v>3</v>
      </c>
      <c r="O941" s="1">
        <v>3</v>
      </c>
      <c r="P941" s="5">
        <v>45</v>
      </c>
    </row>
    <row r="942" spans="1:16">
      <c r="A942" s="1">
        <v>98</v>
      </c>
      <c r="B942" s="1">
        <v>1</v>
      </c>
      <c r="C942" s="1">
        <v>2203</v>
      </c>
      <c r="D942" s="6">
        <v>0.24</v>
      </c>
      <c r="E942" s="6">
        <v>126.9</v>
      </c>
      <c r="F942" s="5">
        <v>2</v>
      </c>
      <c r="G942" s="5">
        <v>129.80000000000001</v>
      </c>
      <c r="H942" s="6">
        <v>1.6228646517739818</v>
      </c>
      <c r="I942" s="6">
        <v>0.56241488878801638</v>
      </c>
      <c r="J942" s="6">
        <v>30.456</v>
      </c>
      <c r="K942" s="1" t="s">
        <v>16</v>
      </c>
      <c r="L942" s="1" t="s">
        <v>17</v>
      </c>
      <c r="M942" s="1" t="s">
        <v>16</v>
      </c>
      <c r="N942" s="1">
        <v>3</v>
      </c>
      <c r="O942" s="1">
        <v>3</v>
      </c>
      <c r="P942" s="5">
        <v>23</v>
      </c>
    </row>
    <row r="943" spans="1:16">
      <c r="A943" s="1">
        <v>98</v>
      </c>
      <c r="B943" s="1">
        <v>2</v>
      </c>
      <c r="C943" s="1">
        <v>2842</v>
      </c>
      <c r="D943" s="6">
        <v>0.27</v>
      </c>
      <c r="E943" s="6">
        <v>127.4</v>
      </c>
      <c r="F943" s="5">
        <v>2.1</v>
      </c>
      <c r="G943" s="5">
        <v>142.6</v>
      </c>
      <c r="H943" s="6">
        <v>1.4819136522753791</v>
      </c>
      <c r="I943" s="6">
        <v>0.61822660098522164</v>
      </c>
      <c r="J943" s="6">
        <v>34.398000000000003</v>
      </c>
      <c r="K943" s="1" t="s">
        <v>16</v>
      </c>
      <c r="L943" s="1" t="s">
        <v>17</v>
      </c>
      <c r="M943" s="1" t="s">
        <v>16</v>
      </c>
      <c r="N943" s="1">
        <v>3</v>
      </c>
      <c r="O943" s="1">
        <v>3</v>
      </c>
      <c r="P943" s="5">
        <v>24</v>
      </c>
    </row>
    <row r="944" spans="1:16">
      <c r="A944" s="1">
        <v>98</v>
      </c>
      <c r="B944" s="1">
        <v>3</v>
      </c>
      <c r="C944" s="1">
        <v>5340</v>
      </c>
      <c r="D944" s="6">
        <v>0.28999999999999998</v>
      </c>
      <c r="E944" s="6">
        <v>161.80000000000001</v>
      </c>
      <c r="F944" s="5">
        <v>1.6</v>
      </c>
      <c r="G944" s="5">
        <v>178.7</v>
      </c>
      <c r="H944" s="6">
        <v>1.6827344434706397</v>
      </c>
      <c r="I944" s="6">
        <v>0.62191011235955052</v>
      </c>
      <c r="J944" s="6">
        <v>46.921999999999997</v>
      </c>
      <c r="K944" s="1" t="s">
        <v>16</v>
      </c>
      <c r="L944" s="1" t="s">
        <v>17</v>
      </c>
      <c r="M944" s="1" t="s">
        <v>16</v>
      </c>
      <c r="N944" s="1">
        <v>3</v>
      </c>
      <c r="O944" s="1">
        <v>3</v>
      </c>
      <c r="P944" s="5">
        <v>28</v>
      </c>
    </row>
    <row r="945" spans="1:16">
      <c r="A945" s="1">
        <v>98</v>
      </c>
      <c r="B945" s="1">
        <v>4</v>
      </c>
      <c r="C945" s="1">
        <v>5686</v>
      </c>
      <c r="D945" s="6">
        <v>0.33</v>
      </c>
      <c r="E945" s="6">
        <v>168.6</v>
      </c>
      <c r="F945" s="5">
        <v>1</v>
      </c>
      <c r="G945" s="5">
        <v>339.8</v>
      </c>
      <c r="H945" s="6">
        <v>2.2488921713441656</v>
      </c>
      <c r="I945" s="6">
        <v>0.56823777699613087</v>
      </c>
      <c r="J945" s="6">
        <v>55.637999999999998</v>
      </c>
      <c r="K945" s="1" t="s">
        <v>16</v>
      </c>
      <c r="L945" s="1" t="s">
        <v>17</v>
      </c>
      <c r="M945" s="1" t="s">
        <v>16</v>
      </c>
      <c r="N945" s="1">
        <v>3</v>
      </c>
      <c r="O945" s="1">
        <v>3</v>
      </c>
      <c r="P945" s="5">
        <v>20</v>
      </c>
    </row>
    <row r="946" spans="1:16">
      <c r="A946" s="1">
        <v>98</v>
      </c>
      <c r="B946" s="1">
        <v>5</v>
      </c>
      <c r="C946" s="1">
        <v>6381</v>
      </c>
      <c r="D946" s="6">
        <v>0.4</v>
      </c>
      <c r="E946" s="6">
        <v>180.8</v>
      </c>
      <c r="F946" s="5">
        <v>0.9</v>
      </c>
      <c r="G946" s="5">
        <v>401.2</v>
      </c>
      <c r="H946" s="6">
        <v>2.6434426229508197</v>
      </c>
      <c r="I946" s="6">
        <v>0.48879485973985271</v>
      </c>
      <c r="J946" s="6">
        <v>72.319999999999993</v>
      </c>
      <c r="K946" s="1" t="s">
        <v>16</v>
      </c>
      <c r="L946" s="1" t="s">
        <v>17</v>
      </c>
      <c r="M946" s="1" t="s">
        <v>16</v>
      </c>
      <c r="N946" s="1">
        <v>3</v>
      </c>
      <c r="O946" s="1">
        <v>3</v>
      </c>
      <c r="P946" s="5">
        <v>20</v>
      </c>
    </row>
    <row r="947" spans="1:16">
      <c r="A947" s="1">
        <v>98</v>
      </c>
      <c r="B947" s="1">
        <v>6</v>
      </c>
      <c r="C947" s="1">
        <v>7828</v>
      </c>
      <c r="D947" s="6">
        <v>0.48</v>
      </c>
      <c r="E947" s="6">
        <v>191.7</v>
      </c>
      <c r="F947" s="5">
        <v>1.8</v>
      </c>
      <c r="G947" s="5">
        <v>445.4</v>
      </c>
      <c r="H947" s="6">
        <v>1.9220572640509015</v>
      </c>
      <c r="I947" s="6">
        <v>0.53806847215125186</v>
      </c>
      <c r="J947" s="6">
        <v>92.015999999999991</v>
      </c>
      <c r="K947" s="1" t="s">
        <v>16</v>
      </c>
      <c r="L947" s="1" t="s">
        <v>17</v>
      </c>
      <c r="M947" s="1" t="s">
        <v>16</v>
      </c>
      <c r="N947" s="1">
        <v>3</v>
      </c>
      <c r="O947" s="1">
        <v>3</v>
      </c>
      <c r="P947" s="5">
        <v>21</v>
      </c>
    </row>
    <row r="948" spans="1:16">
      <c r="A948" s="1">
        <v>98</v>
      </c>
      <c r="B948" s="1">
        <v>7</v>
      </c>
      <c r="C948" s="1">
        <v>10369</v>
      </c>
      <c r="D948" s="6">
        <v>0.52</v>
      </c>
      <c r="E948" s="6">
        <v>191.8</v>
      </c>
      <c r="F948" s="5">
        <v>2.6</v>
      </c>
      <c r="G948" s="5">
        <v>260.3</v>
      </c>
      <c r="H948" s="6">
        <v>0.97293156281920334</v>
      </c>
      <c r="I948" s="6">
        <v>0.62889381811167899</v>
      </c>
      <c r="J948" s="6">
        <v>99.736000000000004</v>
      </c>
      <c r="K948" s="1" t="s">
        <v>16</v>
      </c>
      <c r="L948" s="1" t="s">
        <v>17</v>
      </c>
      <c r="M948" s="1" t="s">
        <v>16</v>
      </c>
      <c r="N948" s="1">
        <v>3</v>
      </c>
      <c r="O948" s="1">
        <v>3</v>
      </c>
      <c r="P948" s="5">
        <v>38</v>
      </c>
    </row>
    <row r="949" spans="1:16">
      <c r="A949" s="1">
        <v>98</v>
      </c>
      <c r="B949" s="1">
        <v>8</v>
      </c>
      <c r="C949" s="1">
        <v>10539</v>
      </c>
      <c r="D949" s="6">
        <v>0.52</v>
      </c>
      <c r="E949" s="6">
        <v>193</v>
      </c>
      <c r="F949" s="5">
        <v>2.7</v>
      </c>
      <c r="G949" s="5">
        <v>318.3</v>
      </c>
      <c r="H949" s="6">
        <v>0.9182209469153515</v>
      </c>
      <c r="I949" s="6">
        <v>0.61599772274409337</v>
      </c>
      <c r="J949" s="6">
        <v>100.36</v>
      </c>
      <c r="K949" s="1" t="s">
        <v>16</v>
      </c>
      <c r="L949" s="1" t="s">
        <v>17</v>
      </c>
      <c r="M949" s="1" t="s">
        <v>16</v>
      </c>
      <c r="N949" s="1">
        <v>3</v>
      </c>
      <c r="O949" s="1">
        <v>3</v>
      </c>
      <c r="P949" s="5">
        <v>31</v>
      </c>
    </row>
    <row r="950" spans="1:16">
      <c r="A950" s="1">
        <v>98</v>
      </c>
      <c r="B950" s="1">
        <v>9</v>
      </c>
      <c r="C950" s="1">
        <v>11323</v>
      </c>
      <c r="D950" s="6">
        <v>0.52</v>
      </c>
      <c r="E950" s="6">
        <v>196.1</v>
      </c>
      <c r="F950" s="5">
        <v>2.2000000000000002</v>
      </c>
      <c r="G950" s="5">
        <v>280.7</v>
      </c>
      <c r="H950" s="6">
        <v>1.0901563937442502</v>
      </c>
      <c r="I950" s="6">
        <v>0.62050693279166302</v>
      </c>
      <c r="J950" s="6">
        <v>101.97199999999999</v>
      </c>
      <c r="K950" s="1" t="s">
        <v>16</v>
      </c>
      <c r="L950" s="1" t="s">
        <v>17</v>
      </c>
      <c r="M950" s="1" t="s">
        <v>16</v>
      </c>
      <c r="N950" s="1">
        <v>3</v>
      </c>
      <c r="O950" s="1">
        <v>3</v>
      </c>
      <c r="P950" s="5">
        <v>35</v>
      </c>
    </row>
    <row r="951" spans="1:16">
      <c r="A951" s="1">
        <v>98</v>
      </c>
      <c r="B951" s="1">
        <v>10</v>
      </c>
      <c r="C951" s="1">
        <v>11964</v>
      </c>
      <c r="D951" s="6">
        <v>0.52</v>
      </c>
      <c r="E951" s="6">
        <v>201.3</v>
      </c>
      <c r="F951" s="5">
        <v>1.2</v>
      </c>
      <c r="G951" s="5">
        <v>474.7</v>
      </c>
      <c r="H951" s="6">
        <v>1.8914956011730204</v>
      </c>
      <c r="I951" s="6">
        <v>0.59353059177532597</v>
      </c>
      <c r="J951" s="6">
        <v>104.67600000000002</v>
      </c>
      <c r="K951" s="1" t="s">
        <v>16</v>
      </c>
      <c r="L951" s="1" t="s">
        <v>17</v>
      </c>
      <c r="M951" s="1" t="s">
        <v>16</v>
      </c>
      <c r="N951" s="1">
        <v>3</v>
      </c>
      <c r="O951" s="1">
        <v>3</v>
      </c>
      <c r="P951" s="5">
        <v>22</v>
      </c>
    </row>
    <row r="952" spans="1:16">
      <c r="A952" s="1">
        <v>99</v>
      </c>
      <c r="B952" s="1">
        <v>1</v>
      </c>
      <c r="C952" s="1">
        <v>22002</v>
      </c>
      <c r="D952" s="6">
        <v>0.83</v>
      </c>
      <c r="E952" s="6">
        <v>1218.7</v>
      </c>
      <c r="F952" s="5">
        <v>3.5</v>
      </c>
      <c r="G952" s="5">
        <v>1889.3</v>
      </c>
      <c r="H952" s="6">
        <v>4.7855750487329436</v>
      </c>
      <c r="I952" s="6">
        <v>0.48759203708753751</v>
      </c>
      <c r="J952" s="6">
        <v>1011.521</v>
      </c>
      <c r="K952" s="1" t="s">
        <v>16</v>
      </c>
      <c r="L952" s="1" t="s">
        <v>16</v>
      </c>
      <c r="M952" s="1" t="s">
        <v>16</v>
      </c>
      <c r="N952" s="1">
        <v>2</v>
      </c>
      <c r="O952" s="1">
        <v>2</v>
      </c>
      <c r="P952" s="5">
        <v>47</v>
      </c>
    </row>
    <row r="953" spans="1:16">
      <c r="A953" s="1">
        <v>99</v>
      </c>
      <c r="B953" s="1">
        <v>2</v>
      </c>
      <c r="C953" s="1">
        <v>23449</v>
      </c>
      <c r="D953" s="6">
        <v>0.86</v>
      </c>
      <c r="E953" s="6">
        <v>1199.7</v>
      </c>
      <c r="F953" s="5">
        <v>3.4</v>
      </c>
      <c r="G953" s="5">
        <v>2101</v>
      </c>
      <c r="H953" s="6">
        <v>4.6578947368421053</v>
      </c>
      <c r="I953" s="6">
        <v>0.48296302614183972</v>
      </c>
      <c r="J953" s="6">
        <v>1031.742</v>
      </c>
      <c r="K953" s="1" t="s">
        <v>16</v>
      </c>
      <c r="L953" s="1" t="s">
        <v>16</v>
      </c>
      <c r="M953" s="1" t="s">
        <v>16</v>
      </c>
      <c r="N953" s="1">
        <v>2</v>
      </c>
      <c r="O953" s="1">
        <v>2</v>
      </c>
      <c r="P953" s="5">
        <v>44</v>
      </c>
    </row>
    <row r="954" spans="1:16">
      <c r="A954" s="1">
        <v>99</v>
      </c>
      <c r="B954" s="1">
        <v>3</v>
      </c>
      <c r="C954" s="1">
        <v>42132</v>
      </c>
      <c r="D954" s="6">
        <v>0.9</v>
      </c>
      <c r="E954" s="6">
        <v>1837.3</v>
      </c>
      <c r="F954" s="5">
        <v>3</v>
      </c>
      <c r="G954" s="5">
        <v>3364</v>
      </c>
      <c r="H954" s="6">
        <v>5.8271375464684017</v>
      </c>
      <c r="I954" s="6">
        <v>0.52860058862622239</v>
      </c>
      <c r="J954" s="6">
        <v>1653.57</v>
      </c>
      <c r="K954" s="1" t="s">
        <v>16</v>
      </c>
      <c r="L954" s="1" t="s">
        <v>16</v>
      </c>
      <c r="M954" s="1" t="s">
        <v>16</v>
      </c>
      <c r="N954" s="1">
        <v>2</v>
      </c>
      <c r="O954" s="1">
        <v>2</v>
      </c>
      <c r="P954" s="5">
        <v>48</v>
      </c>
    </row>
    <row r="955" spans="1:16">
      <c r="A955" s="1">
        <v>99</v>
      </c>
      <c r="B955" s="1">
        <v>4</v>
      </c>
      <c r="C955" s="1">
        <v>45066</v>
      </c>
      <c r="D955" s="6">
        <v>0.94</v>
      </c>
      <c r="E955" s="6">
        <v>1959.3</v>
      </c>
      <c r="F955" s="5">
        <v>2.2000000000000002</v>
      </c>
      <c r="G955" s="5">
        <v>4117</v>
      </c>
      <c r="H955" s="6">
        <v>6.8941717791411055</v>
      </c>
      <c r="I955" s="6">
        <v>0.50150889806062215</v>
      </c>
      <c r="J955" s="6">
        <v>1841.742</v>
      </c>
      <c r="K955" s="1" t="s">
        <v>16</v>
      </c>
      <c r="L955" s="1" t="s">
        <v>16</v>
      </c>
      <c r="M955" s="1" t="s">
        <v>16</v>
      </c>
      <c r="N955" s="1">
        <v>2</v>
      </c>
      <c r="O955" s="1">
        <v>2</v>
      </c>
      <c r="P955" s="5">
        <v>44</v>
      </c>
    </row>
    <row r="956" spans="1:16">
      <c r="A956" s="1">
        <v>99</v>
      </c>
      <c r="B956" s="1">
        <v>5</v>
      </c>
      <c r="C956" s="1">
        <v>83215</v>
      </c>
      <c r="D956" s="6">
        <v>0.97</v>
      </c>
      <c r="E956" s="6">
        <v>3395.4</v>
      </c>
      <c r="F956" s="5">
        <v>1.8</v>
      </c>
      <c r="G956" s="5">
        <v>7439</v>
      </c>
      <c r="H956" s="6">
        <v>6.6073697585768745</v>
      </c>
      <c r="I956" s="6">
        <v>0.44136273508381901</v>
      </c>
      <c r="J956" s="6">
        <v>3293.538</v>
      </c>
      <c r="K956" s="1" t="s">
        <v>16</v>
      </c>
      <c r="L956" s="1" t="s">
        <v>16</v>
      </c>
      <c r="M956" s="1" t="s">
        <v>16</v>
      </c>
      <c r="N956" s="1">
        <v>2</v>
      </c>
      <c r="O956" s="1">
        <v>2</v>
      </c>
      <c r="P956" s="5">
        <v>44</v>
      </c>
    </row>
    <row r="957" spans="1:16">
      <c r="A957" s="1">
        <v>99</v>
      </c>
      <c r="B957" s="1">
        <v>6</v>
      </c>
      <c r="C957" s="1">
        <v>98651</v>
      </c>
      <c r="D957" s="6">
        <v>1.01</v>
      </c>
      <c r="E957" s="6">
        <v>3386</v>
      </c>
      <c r="F957" s="5">
        <v>2.2000000000000002</v>
      </c>
      <c r="G957" s="5">
        <v>7746</v>
      </c>
      <c r="H957" s="6">
        <v>5.2111111111111112</v>
      </c>
      <c r="I957" s="6">
        <v>0.47489635178558759</v>
      </c>
      <c r="J957" s="6">
        <v>3419.86</v>
      </c>
      <c r="K957" s="1" t="s">
        <v>16</v>
      </c>
      <c r="L957" s="1" t="s">
        <v>16</v>
      </c>
      <c r="M957" s="1" t="s">
        <v>16</v>
      </c>
      <c r="N957" s="1">
        <v>2</v>
      </c>
      <c r="O957" s="1">
        <v>2</v>
      </c>
      <c r="P957" s="5">
        <v>44</v>
      </c>
    </row>
    <row r="958" spans="1:16">
      <c r="A958" s="1">
        <v>99</v>
      </c>
      <c r="B958" s="1">
        <v>7</v>
      </c>
      <c r="C958" s="1">
        <v>96322</v>
      </c>
      <c r="D958" s="6">
        <v>1.02</v>
      </c>
      <c r="E958" s="6">
        <v>3354.2</v>
      </c>
      <c r="F958" s="5">
        <v>2.4</v>
      </c>
      <c r="G958" s="5">
        <v>7972</v>
      </c>
      <c r="H958" s="6">
        <v>4.6233230134158925</v>
      </c>
      <c r="I958" s="6">
        <v>0.42649654284587113</v>
      </c>
      <c r="J958" s="6">
        <v>3421.2839999999997</v>
      </c>
      <c r="K958" s="1" t="s">
        <v>16</v>
      </c>
      <c r="L958" s="1" t="s">
        <v>16</v>
      </c>
      <c r="M958" s="1" t="s">
        <v>16</v>
      </c>
      <c r="N958" s="1">
        <v>2</v>
      </c>
      <c r="O958" s="1">
        <v>2</v>
      </c>
      <c r="P958" s="5">
        <v>43</v>
      </c>
    </row>
    <row r="959" spans="1:16">
      <c r="A959" s="1">
        <v>99</v>
      </c>
      <c r="B959" s="1">
        <v>8</v>
      </c>
      <c r="C959" s="1">
        <v>95057</v>
      </c>
      <c r="D959" s="6">
        <v>1.07</v>
      </c>
      <c r="E959" s="6">
        <v>3317.6</v>
      </c>
      <c r="F959" s="5">
        <v>3.5</v>
      </c>
      <c r="G959" s="5">
        <v>7219</v>
      </c>
      <c r="H959" s="6">
        <v>3.0269730269730273</v>
      </c>
      <c r="I959" s="6">
        <v>0.34974804590929653</v>
      </c>
      <c r="J959" s="6">
        <v>3549.8320000000003</v>
      </c>
      <c r="K959" s="1" t="s">
        <v>16</v>
      </c>
      <c r="L959" s="1" t="s">
        <v>16</v>
      </c>
      <c r="M959" s="1" t="s">
        <v>16</v>
      </c>
      <c r="N959" s="1">
        <v>2</v>
      </c>
      <c r="O959" s="1">
        <v>2</v>
      </c>
      <c r="P959" s="5">
        <v>49</v>
      </c>
    </row>
    <row r="960" spans="1:16">
      <c r="A960" s="1">
        <v>99</v>
      </c>
      <c r="B960" s="1">
        <v>9</v>
      </c>
      <c r="C960" s="1">
        <v>100166</v>
      </c>
      <c r="D960" s="6">
        <v>1.37</v>
      </c>
      <c r="E960" s="6">
        <v>3305.2</v>
      </c>
      <c r="F960" s="5">
        <v>5.8</v>
      </c>
      <c r="G960" s="5">
        <v>5051</v>
      </c>
      <c r="H960" s="6">
        <v>2.1823681936041486</v>
      </c>
      <c r="I960" s="6">
        <v>0.44506119841063835</v>
      </c>
      <c r="J960" s="6">
        <v>4528.1239999999998</v>
      </c>
      <c r="K960" s="1" t="s">
        <v>16</v>
      </c>
      <c r="L960" s="1" t="s">
        <v>16</v>
      </c>
      <c r="M960" s="1" t="s">
        <v>16</v>
      </c>
      <c r="N960" s="1">
        <v>2</v>
      </c>
      <c r="O960" s="1">
        <v>2</v>
      </c>
      <c r="P960" s="5">
        <v>90</v>
      </c>
    </row>
    <row r="961" spans="1:16">
      <c r="A961" s="1">
        <v>99</v>
      </c>
      <c r="B961" s="1">
        <v>10</v>
      </c>
      <c r="C961" s="1">
        <v>108844</v>
      </c>
      <c r="D961" s="6">
        <v>1.25</v>
      </c>
      <c r="E961" s="6">
        <v>3300.9</v>
      </c>
      <c r="F961" s="5">
        <v>5</v>
      </c>
      <c r="G961" s="5">
        <v>4884</v>
      </c>
      <c r="H961" s="6">
        <v>2.0626525630593981</v>
      </c>
      <c r="I961" s="6">
        <v>0.36901436918893094</v>
      </c>
      <c r="J961" s="6">
        <v>4126.125</v>
      </c>
      <c r="K961" s="1" t="s">
        <v>16</v>
      </c>
      <c r="L961" s="1" t="s">
        <v>16</v>
      </c>
      <c r="M961" s="1" t="s">
        <v>16</v>
      </c>
      <c r="N961" s="1">
        <v>2</v>
      </c>
      <c r="O961" s="1">
        <v>2</v>
      </c>
      <c r="P961" s="5">
        <v>85</v>
      </c>
    </row>
    <row r="962" spans="1:16">
      <c r="A962" s="1">
        <v>100</v>
      </c>
      <c r="B962" s="1">
        <v>1</v>
      </c>
      <c r="C962" s="1">
        <v>4665</v>
      </c>
      <c r="D962" s="6">
        <v>0.28000000000000003</v>
      </c>
      <c r="E962" s="6">
        <v>1456.7</v>
      </c>
      <c r="F962" s="5">
        <v>2.5</v>
      </c>
      <c r="G962" s="5">
        <v>1053</v>
      </c>
      <c r="H962" s="6">
        <v>10.855855855855856</v>
      </c>
      <c r="I962" s="6">
        <v>0.52497320471596998</v>
      </c>
      <c r="J962" s="6">
        <v>407.87600000000003</v>
      </c>
      <c r="K962" s="1" t="s">
        <v>17</v>
      </c>
      <c r="L962" s="1" t="s">
        <v>17</v>
      </c>
      <c r="M962" s="1" t="s">
        <v>17</v>
      </c>
      <c r="N962" s="1">
        <v>3</v>
      </c>
      <c r="O962" s="1">
        <v>1</v>
      </c>
      <c r="P962" s="5">
        <v>40</v>
      </c>
    </row>
    <row r="963" spans="1:16">
      <c r="A963" s="1">
        <v>100</v>
      </c>
      <c r="B963" s="1">
        <v>2</v>
      </c>
      <c r="C963" s="1">
        <v>5398</v>
      </c>
      <c r="D963" s="6">
        <v>0.32</v>
      </c>
      <c r="E963" s="6">
        <v>1461.5</v>
      </c>
      <c r="F963" s="5">
        <v>2.1</v>
      </c>
      <c r="G963" s="5">
        <v>1212.8</v>
      </c>
      <c r="H963" s="6">
        <v>10.957446808510639</v>
      </c>
      <c r="I963" s="6">
        <v>0.49018154872174879</v>
      </c>
      <c r="J963" s="6">
        <v>467.68</v>
      </c>
      <c r="K963" s="1" t="s">
        <v>17</v>
      </c>
      <c r="L963" s="1" t="s">
        <v>17</v>
      </c>
      <c r="M963" s="1" t="s">
        <v>17</v>
      </c>
      <c r="N963" s="1">
        <v>3</v>
      </c>
      <c r="O963" s="1">
        <v>1</v>
      </c>
      <c r="P963" s="5">
        <v>39</v>
      </c>
    </row>
    <row r="964" spans="1:16">
      <c r="A964" s="1">
        <v>100</v>
      </c>
      <c r="B964" s="1">
        <v>3</v>
      </c>
      <c r="C964" s="1">
        <v>6507</v>
      </c>
      <c r="D964" s="6">
        <v>0.37</v>
      </c>
      <c r="E964" s="6">
        <v>1466</v>
      </c>
      <c r="F964" s="5">
        <v>1.5</v>
      </c>
      <c r="G964" s="5">
        <v>1444</v>
      </c>
      <c r="H964" s="6">
        <v>12.473958333333334</v>
      </c>
      <c r="I964" s="6">
        <v>0.45136007376671278</v>
      </c>
      <c r="J964" s="6">
        <v>542.41999999999996</v>
      </c>
      <c r="K964" s="1" t="s">
        <v>17</v>
      </c>
      <c r="L964" s="1" t="s">
        <v>17</v>
      </c>
      <c r="M964" s="1" t="s">
        <v>17</v>
      </c>
      <c r="N964" s="1">
        <v>3</v>
      </c>
      <c r="O964" s="1">
        <v>1</v>
      </c>
      <c r="P964" s="5">
        <v>38</v>
      </c>
    </row>
    <row r="965" spans="1:16">
      <c r="A965" s="1">
        <v>100</v>
      </c>
      <c r="B965" s="1">
        <v>4</v>
      </c>
      <c r="C965" s="1">
        <v>7840</v>
      </c>
      <c r="D965" s="6">
        <v>0.43</v>
      </c>
      <c r="E965" s="6">
        <v>1472</v>
      </c>
      <c r="F965" s="5">
        <v>0.9</v>
      </c>
      <c r="G965" s="5">
        <v>1756</v>
      </c>
      <c r="H965" s="6">
        <v>16.194852941176467</v>
      </c>
      <c r="I965" s="6">
        <v>0.38724489795918365</v>
      </c>
      <c r="J965" s="6">
        <v>632.96</v>
      </c>
      <c r="K965" s="1" t="s">
        <v>17</v>
      </c>
      <c r="L965" s="1" t="s">
        <v>17</v>
      </c>
      <c r="M965" s="1" t="s">
        <v>17</v>
      </c>
      <c r="N965" s="1">
        <v>3</v>
      </c>
      <c r="O965" s="1">
        <v>1</v>
      </c>
      <c r="P965" s="5">
        <v>36</v>
      </c>
    </row>
    <row r="966" spans="1:16">
      <c r="A966" s="1">
        <v>100</v>
      </c>
      <c r="B966" s="1">
        <v>5</v>
      </c>
      <c r="C966" s="1">
        <v>9375</v>
      </c>
      <c r="D966" s="6">
        <v>0.49</v>
      </c>
      <c r="E966" s="6">
        <v>1472</v>
      </c>
      <c r="F966" s="5">
        <v>1</v>
      </c>
      <c r="G966" s="5">
        <v>2110</v>
      </c>
      <c r="H966" s="6">
        <v>14.401709401709402</v>
      </c>
      <c r="I966" s="6">
        <v>0.34229333333333334</v>
      </c>
      <c r="J966" s="6">
        <v>721.28</v>
      </c>
      <c r="K966" s="1" t="s">
        <v>17</v>
      </c>
      <c r="L966" s="1" t="s">
        <v>17</v>
      </c>
      <c r="M966" s="1" t="s">
        <v>17</v>
      </c>
      <c r="N966" s="1">
        <v>3</v>
      </c>
      <c r="O966" s="1">
        <v>1</v>
      </c>
      <c r="P966" s="5">
        <v>34</v>
      </c>
    </row>
    <row r="967" spans="1:16">
      <c r="A967" s="1">
        <v>100</v>
      </c>
      <c r="B967" s="1">
        <v>6</v>
      </c>
      <c r="C967" s="1">
        <v>10805</v>
      </c>
      <c r="D967" s="6">
        <v>0.55000000000000004</v>
      </c>
      <c r="E967" s="6">
        <v>1463</v>
      </c>
      <c r="F967" s="5">
        <v>1.2</v>
      </c>
      <c r="G967" s="5">
        <v>2423</v>
      </c>
      <c r="H967" s="6">
        <v>10.825358851674642</v>
      </c>
      <c r="I967" s="6">
        <v>0.33734382230448867</v>
      </c>
      <c r="J967" s="6">
        <v>804.65</v>
      </c>
      <c r="K967" s="1" t="s">
        <v>17</v>
      </c>
      <c r="L967" s="1" t="s">
        <v>17</v>
      </c>
      <c r="M967" s="1" t="s">
        <v>17</v>
      </c>
      <c r="N967" s="1">
        <v>3</v>
      </c>
      <c r="O967" s="1">
        <v>1</v>
      </c>
      <c r="P967" s="5">
        <v>33</v>
      </c>
    </row>
    <row r="968" spans="1:16">
      <c r="A968" s="1">
        <v>100</v>
      </c>
      <c r="B968" s="1">
        <v>7</v>
      </c>
      <c r="C968" s="1">
        <v>12174</v>
      </c>
      <c r="D968" s="6">
        <v>0.62</v>
      </c>
      <c r="E968" s="6">
        <v>1465</v>
      </c>
      <c r="F968" s="5">
        <v>1.6</v>
      </c>
      <c r="G968" s="5">
        <v>2325.6999999999998</v>
      </c>
      <c r="H968" s="6">
        <v>9.2181069958847726</v>
      </c>
      <c r="I968" s="6">
        <v>0.32175127320519137</v>
      </c>
      <c r="J968" s="6">
        <v>908.3</v>
      </c>
      <c r="K968" s="1" t="s">
        <v>17</v>
      </c>
      <c r="L968" s="1" t="s">
        <v>17</v>
      </c>
      <c r="M968" s="1" t="s">
        <v>17</v>
      </c>
      <c r="N968" s="1">
        <v>3</v>
      </c>
      <c r="O968" s="1">
        <v>1</v>
      </c>
      <c r="P968" s="5">
        <v>39</v>
      </c>
    </row>
    <row r="969" spans="1:16">
      <c r="A969" s="1">
        <v>100</v>
      </c>
      <c r="B969" s="1">
        <v>8</v>
      </c>
      <c r="C969" s="1">
        <v>14136</v>
      </c>
      <c r="D969" s="6">
        <v>0.67</v>
      </c>
      <c r="E969" s="6">
        <v>1468</v>
      </c>
      <c r="F969" s="5">
        <v>2.6</v>
      </c>
      <c r="G969" s="5">
        <v>1974</v>
      </c>
      <c r="H969" s="6">
        <v>4.7207207207207205</v>
      </c>
      <c r="I969" s="6">
        <v>0.33453593661573289</v>
      </c>
      <c r="J969" s="6">
        <v>983.56</v>
      </c>
      <c r="K969" s="1" t="s">
        <v>17</v>
      </c>
      <c r="L969" s="1" t="s">
        <v>17</v>
      </c>
      <c r="M969" s="1" t="s">
        <v>17</v>
      </c>
      <c r="N969" s="1">
        <v>3</v>
      </c>
      <c r="O969" s="1">
        <v>1</v>
      </c>
      <c r="P969" s="5">
        <v>50</v>
      </c>
    </row>
    <row r="970" spans="1:16">
      <c r="A970" s="1">
        <v>100</v>
      </c>
      <c r="B970" s="1">
        <v>9</v>
      </c>
      <c r="C970" s="1">
        <v>15102</v>
      </c>
      <c r="D970" s="6">
        <v>0.56999999999999995</v>
      </c>
      <c r="E970" s="6">
        <v>1471</v>
      </c>
      <c r="F970" s="5">
        <v>3.3</v>
      </c>
      <c r="G970" s="5">
        <v>450</v>
      </c>
      <c r="H970" s="6">
        <v>3.8076152304609217</v>
      </c>
      <c r="I970" s="6">
        <v>0.46477287776453452</v>
      </c>
      <c r="J970" s="6">
        <v>838.47</v>
      </c>
      <c r="K970" s="1" t="s">
        <v>17</v>
      </c>
      <c r="L970" s="1" t="s">
        <v>17</v>
      </c>
      <c r="M970" s="1" t="s">
        <v>17</v>
      </c>
      <c r="N970" s="1">
        <v>3</v>
      </c>
      <c r="O970" s="1">
        <v>1</v>
      </c>
      <c r="P970" s="5">
        <v>100</v>
      </c>
    </row>
    <row r="971" spans="1:16">
      <c r="A971" s="1">
        <v>100</v>
      </c>
      <c r="B971" s="1">
        <v>10</v>
      </c>
      <c r="C971" s="1">
        <v>15911</v>
      </c>
      <c r="D971" s="6">
        <v>0.22</v>
      </c>
      <c r="E971" s="6">
        <v>1475</v>
      </c>
      <c r="F971" s="5">
        <v>1.2</v>
      </c>
      <c r="G971" s="5">
        <v>13</v>
      </c>
      <c r="H971" s="6">
        <v>4.4457831325301198</v>
      </c>
      <c r="I971" s="6">
        <v>0.47765696687826031</v>
      </c>
      <c r="J971" s="6">
        <v>324.5</v>
      </c>
      <c r="K971" s="1" t="s">
        <v>17</v>
      </c>
      <c r="L971" s="1" t="s">
        <v>17</v>
      </c>
      <c r="M971" s="1" t="s">
        <v>17</v>
      </c>
      <c r="N971" s="1">
        <v>3</v>
      </c>
      <c r="O971" s="1">
        <v>1</v>
      </c>
      <c r="P971" s="5">
        <v>100</v>
      </c>
    </row>
    <row r="972" spans="1:16">
      <c r="A972" s="1">
        <v>101</v>
      </c>
      <c r="B972" s="1">
        <v>1</v>
      </c>
      <c r="C972" s="1">
        <v>8910</v>
      </c>
      <c r="D972" s="6">
        <v>0.71</v>
      </c>
      <c r="E972" s="6">
        <v>486.3</v>
      </c>
      <c r="F972" s="5">
        <v>2.2999999999999998</v>
      </c>
      <c r="G972" s="5">
        <v>649.20000000000005</v>
      </c>
      <c r="H972" s="6">
        <v>2.957884427032321</v>
      </c>
      <c r="I972" s="6">
        <v>0.37912457912457914</v>
      </c>
      <c r="J972" s="6">
        <v>345.27299999999997</v>
      </c>
      <c r="K972" s="1" t="s">
        <v>16</v>
      </c>
      <c r="L972" s="1" t="s">
        <v>17</v>
      </c>
      <c r="M972" s="1" t="s">
        <v>16</v>
      </c>
      <c r="N972" s="1">
        <v>3</v>
      </c>
      <c r="O972" s="1">
        <v>2</v>
      </c>
      <c r="P972" s="5">
        <v>50</v>
      </c>
    </row>
    <row r="973" spans="1:16">
      <c r="A973" s="1">
        <v>101</v>
      </c>
      <c r="B973" s="1">
        <v>2</v>
      </c>
      <c r="C973" s="1">
        <v>10325</v>
      </c>
      <c r="D973" s="6">
        <v>0.75</v>
      </c>
      <c r="E973" s="6">
        <v>493.1</v>
      </c>
      <c r="F973" s="5">
        <v>1.8</v>
      </c>
      <c r="G973" s="5">
        <v>851.5</v>
      </c>
      <c r="H973" s="6">
        <v>3.8036809815950923</v>
      </c>
      <c r="I973" s="6">
        <v>0.39815980629539954</v>
      </c>
      <c r="J973" s="6">
        <v>369.82499999999999</v>
      </c>
      <c r="K973" s="1" t="s">
        <v>16</v>
      </c>
      <c r="L973" s="1" t="s">
        <v>17</v>
      </c>
      <c r="M973" s="1" t="s">
        <v>16</v>
      </c>
      <c r="N973" s="1">
        <v>3</v>
      </c>
      <c r="O973" s="1">
        <v>2</v>
      </c>
      <c r="P973" s="5">
        <v>43</v>
      </c>
    </row>
    <row r="974" spans="1:16">
      <c r="A974" s="1">
        <v>101</v>
      </c>
      <c r="B974" s="1">
        <v>3</v>
      </c>
      <c r="C974" s="1">
        <v>12097</v>
      </c>
      <c r="D974" s="6">
        <v>0.75</v>
      </c>
      <c r="E974" s="6">
        <v>498</v>
      </c>
      <c r="F974" s="5">
        <v>1.1000000000000001</v>
      </c>
      <c r="G974" s="5">
        <v>1295.7</v>
      </c>
      <c r="H974" s="6">
        <v>5.3348214285714288</v>
      </c>
      <c r="I974" s="6">
        <v>0.38844341572290653</v>
      </c>
      <c r="J974" s="6">
        <v>373.5</v>
      </c>
      <c r="K974" s="1" t="s">
        <v>16</v>
      </c>
      <c r="L974" s="1" t="s">
        <v>17</v>
      </c>
      <c r="M974" s="1" t="s">
        <v>16</v>
      </c>
      <c r="N974" s="1">
        <v>3</v>
      </c>
      <c r="O974" s="1">
        <v>2</v>
      </c>
      <c r="P974" s="5">
        <v>29</v>
      </c>
    </row>
    <row r="975" spans="1:16">
      <c r="A975" s="1">
        <v>101</v>
      </c>
      <c r="B975" s="1">
        <v>4</v>
      </c>
      <c r="C975" s="1">
        <v>16078</v>
      </c>
      <c r="D975" s="6">
        <v>0.75</v>
      </c>
      <c r="E975" s="6">
        <v>546.4</v>
      </c>
      <c r="F975" s="5">
        <v>1.2</v>
      </c>
      <c r="G975" s="5">
        <v>1394.2</v>
      </c>
      <c r="H975" s="6">
        <v>4.256393001345895</v>
      </c>
      <c r="I975" s="6">
        <v>0.44806567981092177</v>
      </c>
      <c r="J975" s="6">
        <v>409.8</v>
      </c>
      <c r="K975" s="1" t="s">
        <v>16</v>
      </c>
      <c r="L975" s="1" t="s">
        <v>17</v>
      </c>
      <c r="M975" s="1" t="s">
        <v>16</v>
      </c>
      <c r="N975" s="1">
        <v>3</v>
      </c>
      <c r="O975" s="1">
        <v>2</v>
      </c>
      <c r="P975" s="5">
        <v>28</v>
      </c>
    </row>
    <row r="976" spans="1:16">
      <c r="A976" s="1">
        <v>101</v>
      </c>
      <c r="B976" s="1">
        <v>5</v>
      </c>
      <c r="C976" s="1">
        <v>15081</v>
      </c>
      <c r="D976" s="6">
        <v>0.75</v>
      </c>
      <c r="E976" s="6">
        <v>565.9</v>
      </c>
      <c r="F976" s="5">
        <v>1.3</v>
      </c>
      <c r="G976" s="5">
        <v>459.7</v>
      </c>
      <c r="H976" s="6">
        <v>4.2448680351906161</v>
      </c>
      <c r="I976" s="6">
        <v>0.44141635170081561</v>
      </c>
      <c r="J976" s="6">
        <v>424.42500000000001</v>
      </c>
      <c r="K976" s="1" t="s">
        <v>16</v>
      </c>
      <c r="L976" s="1" t="s">
        <v>17</v>
      </c>
      <c r="M976" s="1" t="s">
        <v>16</v>
      </c>
      <c r="N976" s="1">
        <v>3</v>
      </c>
      <c r="O976" s="1">
        <v>2</v>
      </c>
      <c r="P976" s="5">
        <v>89</v>
      </c>
    </row>
    <row r="977" spans="1:16">
      <c r="A977" s="1">
        <v>101</v>
      </c>
      <c r="B977" s="1">
        <v>6</v>
      </c>
      <c r="C977" s="1">
        <v>17173</v>
      </c>
      <c r="D977" s="6">
        <v>0.75</v>
      </c>
      <c r="E977" s="6">
        <v>572.70000000000005</v>
      </c>
      <c r="F977" s="5">
        <v>1</v>
      </c>
      <c r="G977" s="5">
        <v>734.6</v>
      </c>
      <c r="H977" s="6">
        <v>4.9171270718232041</v>
      </c>
      <c r="I977" s="6">
        <v>0.440458859838118</v>
      </c>
      <c r="J977" s="6">
        <v>429.52499999999998</v>
      </c>
      <c r="K977" s="1" t="s">
        <v>16</v>
      </c>
      <c r="L977" s="1" t="s">
        <v>17</v>
      </c>
      <c r="M977" s="1" t="s">
        <v>16</v>
      </c>
      <c r="N977" s="1">
        <v>3</v>
      </c>
      <c r="O977" s="1">
        <v>2</v>
      </c>
      <c r="P977" s="5">
        <v>58</v>
      </c>
    </row>
    <row r="978" spans="1:16">
      <c r="A978" s="1">
        <v>101</v>
      </c>
      <c r="B978" s="1">
        <v>7</v>
      </c>
      <c r="C978" s="1">
        <v>22326</v>
      </c>
      <c r="D978" s="6">
        <v>0.75</v>
      </c>
      <c r="E978" s="6">
        <v>576.20000000000005</v>
      </c>
      <c r="F978" s="5">
        <v>1.3</v>
      </c>
      <c r="G978" s="5">
        <v>809.2</v>
      </c>
      <c r="H978" s="6">
        <v>4.2503438789546077</v>
      </c>
      <c r="I978" s="6">
        <v>0.55692914091194123</v>
      </c>
      <c r="J978" s="6">
        <v>432.15</v>
      </c>
      <c r="K978" s="1" t="s">
        <v>16</v>
      </c>
      <c r="L978" s="1" t="s">
        <v>17</v>
      </c>
      <c r="M978" s="1" t="s">
        <v>16</v>
      </c>
      <c r="N978" s="1">
        <v>3</v>
      </c>
      <c r="O978" s="1">
        <v>2</v>
      </c>
      <c r="P978" s="5">
        <v>53</v>
      </c>
    </row>
    <row r="979" spans="1:16">
      <c r="A979" s="1">
        <v>101</v>
      </c>
      <c r="B979" s="1">
        <v>8</v>
      </c>
      <c r="C979" s="1">
        <v>19435</v>
      </c>
      <c r="D979" s="6">
        <v>0.75</v>
      </c>
      <c r="E979" s="6">
        <v>582.20000000000005</v>
      </c>
      <c r="F979" s="5">
        <v>1.6</v>
      </c>
      <c r="G979" s="5">
        <v>694.4</v>
      </c>
      <c r="H979" s="6">
        <v>4.9740394600207676</v>
      </c>
      <c r="I979" s="6">
        <v>0.64214046822742477</v>
      </c>
      <c r="J979" s="6">
        <v>436.65</v>
      </c>
      <c r="K979" s="1" t="s">
        <v>16</v>
      </c>
      <c r="L979" s="1" t="s">
        <v>17</v>
      </c>
      <c r="M979" s="1" t="s">
        <v>16</v>
      </c>
      <c r="N979" s="1">
        <v>3</v>
      </c>
      <c r="O979" s="1">
        <v>2</v>
      </c>
      <c r="P979" s="5">
        <v>62</v>
      </c>
    </row>
    <row r="980" spans="1:16">
      <c r="A980" s="1">
        <v>101</v>
      </c>
      <c r="B980" s="1">
        <v>9</v>
      </c>
      <c r="C980" s="1">
        <v>20041</v>
      </c>
      <c r="D980" s="6">
        <v>0.75</v>
      </c>
      <c r="E980" s="6">
        <v>586</v>
      </c>
      <c r="F980" s="5">
        <v>1.7</v>
      </c>
      <c r="G980" s="5">
        <v>910.8</v>
      </c>
      <c r="H980" s="6">
        <v>4.5717131474103594</v>
      </c>
      <c r="I980" s="6">
        <v>0.64328127338955143</v>
      </c>
      <c r="J980" s="6">
        <v>439.5</v>
      </c>
      <c r="K980" s="1" t="s">
        <v>16</v>
      </c>
      <c r="L980" s="1" t="s">
        <v>17</v>
      </c>
      <c r="M980" s="1" t="s">
        <v>16</v>
      </c>
      <c r="N980" s="1">
        <v>3</v>
      </c>
      <c r="O980" s="1">
        <v>2</v>
      </c>
      <c r="P980" s="5">
        <v>48</v>
      </c>
    </row>
    <row r="981" spans="1:16">
      <c r="A981" s="1">
        <v>101</v>
      </c>
      <c r="B981" s="1">
        <v>10</v>
      </c>
      <c r="C981" s="1">
        <v>16001</v>
      </c>
      <c r="D981" s="6">
        <v>0.75</v>
      </c>
      <c r="E981" s="6">
        <v>588.5</v>
      </c>
      <c r="F981" s="5">
        <v>1.2</v>
      </c>
      <c r="G981" s="5">
        <v>1236.0999999999999</v>
      </c>
      <c r="H981" s="6">
        <v>5.8902791145332047</v>
      </c>
      <c r="I981" s="6">
        <v>0.54027873257921377</v>
      </c>
      <c r="J981" s="6">
        <v>441.375</v>
      </c>
      <c r="K981" s="1" t="s">
        <v>16</v>
      </c>
      <c r="L981" s="1" t="s">
        <v>17</v>
      </c>
      <c r="M981" s="1" t="s">
        <v>16</v>
      </c>
      <c r="N981" s="1">
        <v>3</v>
      </c>
      <c r="O981" s="1">
        <v>2</v>
      </c>
      <c r="P981" s="5">
        <v>36</v>
      </c>
    </row>
    <row r="982" spans="1:16">
      <c r="A982" s="1">
        <v>102</v>
      </c>
      <c r="B982" s="1">
        <v>1</v>
      </c>
      <c r="C982" s="1">
        <v>3256</v>
      </c>
      <c r="D982" s="6">
        <v>0.01</v>
      </c>
      <c r="E982" s="6">
        <v>729.2</v>
      </c>
      <c r="F982" s="5">
        <v>0.2</v>
      </c>
      <c r="G982" s="5">
        <v>182.6</v>
      </c>
      <c r="H982" s="6">
        <v>2.3214285714285716</v>
      </c>
      <c r="I982" s="6">
        <v>0.39066339066339067</v>
      </c>
      <c r="J982" s="6">
        <v>7.2920000000000007</v>
      </c>
      <c r="K982" s="1" t="s">
        <v>16</v>
      </c>
      <c r="L982" s="1" t="s">
        <v>17</v>
      </c>
      <c r="M982" s="1" t="s">
        <v>16</v>
      </c>
      <c r="N982" s="1">
        <v>3</v>
      </c>
      <c r="O982" s="1">
        <v>3</v>
      </c>
      <c r="P982" s="5">
        <v>3</v>
      </c>
    </row>
    <row r="983" spans="1:16">
      <c r="A983" s="1">
        <v>102</v>
      </c>
      <c r="B983" s="1">
        <v>2</v>
      </c>
      <c r="C983" s="1">
        <v>3723</v>
      </c>
      <c r="D983" s="6">
        <v>0.01</v>
      </c>
      <c r="E983" s="6">
        <v>734.6</v>
      </c>
      <c r="F983" s="5">
        <v>0.2</v>
      </c>
      <c r="G983" s="5">
        <v>207.3</v>
      </c>
      <c r="H983" s="6">
        <v>2.3883928571428568</v>
      </c>
      <c r="I983" s="6">
        <v>0.38006983615363954</v>
      </c>
      <c r="J983" s="6">
        <v>7.3460000000000001</v>
      </c>
      <c r="K983" s="1" t="s">
        <v>16</v>
      </c>
      <c r="L983" s="1" t="s">
        <v>17</v>
      </c>
      <c r="M983" s="1" t="s">
        <v>16</v>
      </c>
      <c r="N983" s="1">
        <v>3</v>
      </c>
      <c r="O983" s="1">
        <v>3</v>
      </c>
      <c r="P983" s="5">
        <v>3</v>
      </c>
    </row>
    <row r="984" spans="1:16">
      <c r="A984" s="1">
        <v>102</v>
      </c>
      <c r="B984" s="1">
        <v>3</v>
      </c>
      <c r="C984" s="1">
        <v>4246</v>
      </c>
      <c r="D984" s="6">
        <v>0.01</v>
      </c>
      <c r="E984" s="6">
        <v>746.6</v>
      </c>
      <c r="F984" s="5">
        <v>0.2</v>
      </c>
      <c r="G984" s="5">
        <v>317.8</v>
      </c>
      <c r="H984" s="6">
        <v>2.2304832713754648</v>
      </c>
      <c r="I984" s="6">
        <v>0.35256712199717383</v>
      </c>
      <c r="J984" s="6">
        <v>7.4660000000000002</v>
      </c>
      <c r="K984" s="1" t="s">
        <v>16</v>
      </c>
      <c r="L984" s="1" t="s">
        <v>17</v>
      </c>
      <c r="M984" s="1" t="s">
        <v>16</v>
      </c>
      <c r="N984" s="1">
        <v>3</v>
      </c>
      <c r="O984" s="1">
        <v>3</v>
      </c>
      <c r="P984" s="5">
        <v>2</v>
      </c>
    </row>
    <row r="985" spans="1:16">
      <c r="A985" s="1">
        <v>102</v>
      </c>
      <c r="B985" s="1">
        <v>4</v>
      </c>
      <c r="C985" s="1">
        <v>4716</v>
      </c>
      <c r="D985" s="6">
        <v>0.01</v>
      </c>
      <c r="E985" s="6">
        <v>755.8</v>
      </c>
      <c r="F985" s="5">
        <v>0.1</v>
      </c>
      <c r="G985" s="5">
        <v>433.4</v>
      </c>
      <c r="H985" s="6">
        <v>2.7444794952681386</v>
      </c>
      <c r="I985" s="6">
        <v>0.31255301102629346</v>
      </c>
      <c r="J985" s="6">
        <v>7.5579999999999998</v>
      </c>
      <c r="K985" s="1" t="s">
        <v>16</v>
      </c>
      <c r="L985" s="1" t="s">
        <v>17</v>
      </c>
      <c r="M985" s="1" t="s">
        <v>16</v>
      </c>
      <c r="N985" s="1">
        <v>3</v>
      </c>
      <c r="O985" s="1">
        <v>3</v>
      </c>
      <c r="P985" s="5">
        <v>2</v>
      </c>
    </row>
    <row r="986" spans="1:16">
      <c r="A986" s="1">
        <v>102</v>
      </c>
      <c r="B986" s="1">
        <v>5</v>
      </c>
      <c r="C986" s="1">
        <v>5652</v>
      </c>
      <c r="D986" s="6">
        <v>0.01</v>
      </c>
      <c r="E986" s="6">
        <v>749.1</v>
      </c>
      <c r="F986" s="5">
        <v>0.1</v>
      </c>
      <c r="G986" s="5">
        <v>474.4</v>
      </c>
      <c r="H986" s="6">
        <v>3.3377308707124005</v>
      </c>
      <c r="I986" s="6">
        <v>0.32413305024769995</v>
      </c>
      <c r="J986" s="6">
        <v>7.4910000000000005</v>
      </c>
      <c r="K986" s="1" t="s">
        <v>16</v>
      </c>
      <c r="L986" s="1" t="s">
        <v>17</v>
      </c>
      <c r="M986" s="1" t="s">
        <v>16</v>
      </c>
      <c r="N986" s="1">
        <v>3</v>
      </c>
      <c r="O986" s="1">
        <v>3</v>
      </c>
      <c r="P986" s="5">
        <v>2</v>
      </c>
    </row>
    <row r="987" spans="1:16">
      <c r="A987" s="1">
        <v>102</v>
      </c>
      <c r="B987" s="1">
        <v>6</v>
      </c>
      <c r="C987" s="1">
        <v>6670</v>
      </c>
      <c r="D987" s="6">
        <v>0.02</v>
      </c>
      <c r="E987" s="6">
        <v>756.2</v>
      </c>
      <c r="F987" s="5">
        <v>0.1</v>
      </c>
      <c r="G987" s="5">
        <v>625.20000000000005</v>
      </c>
      <c r="H987" s="6">
        <v>3.6513157894736841</v>
      </c>
      <c r="I987" s="6">
        <v>0.30869565217391304</v>
      </c>
      <c r="J987" s="6">
        <v>15.124000000000001</v>
      </c>
      <c r="K987" s="1" t="s">
        <v>16</v>
      </c>
      <c r="L987" s="1" t="s">
        <v>17</v>
      </c>
      <c r="M987" s="1" t="s">
        <v>16</v>
      </c>
      <c r="N987" s="1">
        <v>3</v>
      </c>
      <c r="O987" s="1">
        <v>3</v>
      </c>
      <c r="P987" s="5">
        <v>2</v>
      </c>
    </row>
    <row r="988" spans="1:16">
      <c r="A988" s="1">
        <v>102</v>
      </c>
      <c r="B988" s="1">
        <v>7</v>
      </c>
      <c r="C988" s="1">
        <v>8997</v>
      </c>
      <c r="D988" s="6">
        <v>0.02</v>
      </c>
      <c r="E988" s="6">
        <v>766.8</v>
      </c>
      <c r="F988" s="5">
        <v>0.1</v>
      </c>
      <c r="G988" s="5">
        <v>412.9</v>
      </c>
      <c r="H988" s="6">
        <v>3.3015267175572518</v>
      </c>
      <c r="I988" s="6">
        <v>0.39635434033566747</v>
      </c>
      <c r="J988" s="6">
        <v>15.335999999999999</v>
      </c>
      <c r="K988" s="1" t="s">
        <v>16</v>
      </c>
      <c r="L988" s="1" t="s">
        <v>17</v>
      </c>
      <c r="M988" s="1" t="s">
        <v>16</v>
      </c>
      <c r="N988" s="1">
        <v>3</v>
      </c>
      <c r="O988" s="1">
        <v>3</v>
      </c>
      <c r="P988" s="5">
        <v>3</v>
      </c>
    </row>
    <row r="989" spans="1:16">
      <c r="A989" s="1">
        <v>102</v>
      </c>
      <c r="B989" s="1">
        <v>8</v>
      </c>
      <c r="C989" s="1">
        <v>8954</v>
      </c>
      <c r="D989" s="6">
        <v>0.02</v>
      </c>
      <c r="E989" s="6">
        <v>776.7</v>
      </c>
      <c r="F989" s="5">
        <v>0.1</v>
      </c>
      <c r="G989" s="5">
        <v>193</v>
      </c>
      <c r="H989" s="6">
        <v>2.8910369068541297</v>
      </c>
      <c r="I989" s="6">
        <v>0.33359392450301539</v>
      </c>
      <c r="J989" s="6">
        <v>15.534000000000001</v>
      </c>
      <c r="K989" s="1" t="s">
        <v>16</v>
      </c>
      <c r="L989" s="1" t="s">
        <v>17</v>
      </c>
      <c r="M989" s="1" t="s">
        <v>16</v>
      </c>
      <c r="N989" s="1">
        <v>3</v>
      </c>
      <c r="O989" s="1">
        <v>3</v>
      </c>
      <c r="P989" s="5">
        <v>7</v>
      </c>
    </row>
    <row r="990" spans="1:16">
      <c r="A990" s="1">
        <v>102</v>
      </c>
      <c r="B990" s="1">
        <v>9</v>
      </c>
      <c r="C990" s="1">
        <v>9878</v>
      </c>
      <c r="D990" s="6">
        <v>0.02</v>
      </c>
      <c r="E990" s="6">
        <v>789.4</v>
      </c>
      <c r="F990" s="5">
        <v>0.1</v>
      </c>
      <c r="G990" s="5">
        <v>298</v>
      </c>
      <c r="H990" s="6">
        <v>2.453125</v>
      </c>
      <c r="I990" s="6">
        <v>0.15225754201255315</v>
      </c>
      <c r="J990" s="6">
        <v>15.788</v>
      </c>
      <c r="K990" s="1" t="s">
        <v>16</v>
      </c>
      <c r="L990" s="1" t="s">
        <v>17</v>
      </c>
      <c r="M990" s="1" t="s">
        <v>16</v>
      </c>
      <c r="N990" s="1">
        <v>3</v>
      </c>
      <c r="O990" s="1">
        <v>3</v>
      </c>
      <c r="P990" s="5">
        <v>5</v>
      </c>
    </row>
    <row r="991" spans="1:16">
      <c r="A991" s="1">
        <v>102</v>
      </c>
      <c r="B991" s="1">
        <v>10</v>
      </c>
      <c r="C991" s="1">
        <v>11337</v>
      </c>
      <c r="D991" s="6">
        <v>0.02</v>
      </c>
      <c r="E991" s="6">
        <v>785</v>
      </c>
      <c r="F991" s="5">
        <v>0.1</v>
      </c>
      <c r="G991" s="5">
        <v>313</v>
      </c>
      <c r="H991" s="6">
        <v>2.1306818181818183</v>
      </c>
      <c r="I991" s="6">
        <v>0.3388903590014995</v>
      </c>
      <c r="J991" s="6">
        <v>15.7</v>
      </c>
      <c r="K991" s="1" t="s">
        <v>16</v>
      </c>
      <c r="L991" s="1" t="s">
        <v>17</v>
      </c>
      <c r="M991" s="1" t="s">
        <v>16</v>
      </c>
      <c r="N991" s="1">
        <v>3</v>
      </c>
      <c r="O991" s="1">
        <v>3</v>
      </c>
      <c r="P991" s="5">
        <v>4</v>
      </c>
    </row>
    <row r="992" spans="1:16">
      <c r="A992" s="1">
        <v>103</v>
      </c>
      <c r="B992" s="1">
        <v>1</v>
      </c>
      <c r="C992" s="1">
        <v>15196</v>
      </c>
      <c r="D992" s="6">
        <v>0.5</v>
      </c>
      <c r="E992" s="6">
        <v>698.4</v>
      </c>
      <c r="F992" s="5">
        <v>4.0999999999999996</v>
      </c>
      <c r="G992" s="5">
        <v>946.1</v>
      </c>
      <c r="H992" s="6">
        <v>1.8345864661654134</v>
      </c>
      <c r="I992" s="6">
        <v>0.55244801263490395</v>
      </c>
      <c r="J992" s="6">
        <v>349.2</v>
      </c>
      <c r="K992" s="1" t="s">
        <v>17</v>
      </c>
      <c r="L992" s="1" t="s">
        <v>17</v>
      </c>
      <c r="M992" s="1" t="s">
        <v>16</v>
      </c>
      <c r="N992" s="1">
        <v>3</v>
      </c>
      <c r="O992" s="1">
        <v>3</v>
      </c>
      <c r="P992" s="5">
        <v>37</v>
      </c>
    </row>
    <row r="993" spans="1:16">
      <c r="A993" s="1">
        <v>103</v>
      </c>
      <c r="B993" s="1">
        <v>2</v>
      </c>
      <c r="C993" s="1">
        <v>16953</v>
      </c>
      <c r="D993" s="6">
        <v>0.5</v>
      </c>
      <c r="E993" s="6">
        <v>860.2</v>
      </c>
      <c r="F993" s="5">
        <v>2.9</v>
      </c>
      <c r="G993" s="5">
        <v>1226.9000000000001</v>
      </c>
      <c r="H993" s="6">
        <v>1.707070707070707</v>
      </c>
      <c r="I993" s="6">
        <v>0.37132071019878488</v>
      </c>
      <c r="J993" s="6">
        <v>430.1</v>
      </c>
      <c r="K993" s="1" t="s">
        <v>17</v>
      </c>
      <c r="L993" s="1" t="s">
        <v>17</v>
      </c>
      <c r="M993" s="1" t="s">
        <v>16</v>
      </c>
      <c r="N993" s="1">
        <v>3</v>
      </c>
      <c r="O993" s="1">
        <v>3</v>
      </c>
      <c r="P993" s="5">
        <v>34</v>
      </c>
    </row>
    <row r="994" spans="1:16">
      <c r="A994" s="1">
        <v>103</v>
      </c>
      <c r="B994" s="1">
        <v>3</v>
      </c>
      <c r="C994" s="1">
        <v>18185</v>
      </c>
      <c r="D994" s="6">
        <v>0.5</v>
      </c>
      <c r="E994" s="6">
        <v>847</v>
      </c>
      <c r="F994" s="5">
        <v>2.2999999999999998</v>
      </c>
      <c r="G994" s="5">
        <v>921.5</v>
      </c>
      <c r="H994" s="6">
        <v>2.0590994371482174</v>
      </c>
      <c r="I994" s="6">
        <v>0.37569425350563651</v>
      </c>
      <c r="J994" s="6">
        <v>423.5</v>
      </c>
      <c r="K994" s="1" t="s">
        <v>17</v>
      </c>
      <c r="L994" s="1" t="s">
        <v>17</v>
      </c>
      <c r="M994" s="1" t="s">
        <v>16</v>
      </c>
      <c r="N994" s="1">
        <v>3</v>
      </c>
      <c r="O994" s="1">
        <v>3</v>
      </c>
      <c r="P994" s="5">
        <v>47</v>
      </c>
    </row>
    <row r="995" spans="1:16">
      <c r="A995" s="1">
        <v>103</v>
      </c>
      <c r="B995" s="1">
        <v>4</v>
      </c>
      <c r="C995" s="1">
        <v>33231</v>
      </c>
      <c r="D995" s="6">
        <v>0.5</v>
      </c>
      <c r="E995" s="6">
        <v>1181.3</v>
      </c>
      <c r="F995" s="5">
        <v>1.6</v>
      </c>
      <c r="G995" s="5">
        <v>1540.1</v>
      </c>
      <c r="H995" s="6">
        <v>4.3979057591623043</v>
      </c>
      <c r="I995" s="6">
        <v>0.49631368300683099</v>
      </c>
      <c r="J995" s="6">
        <v>590.65</v>
      </c>
      <c r="K995" s="1" t="s">
        <v>17</v>
      </c>
      <c r="L995" s="1" t="s">
        <v>17</v>
      </c>
      <c r="M995" s="1" t="s">
        <v>16</v>
      </c>
      <c r="N995" s="1">
        <v>3</v>
      </c>
      <c r="O995" s="1">
        <v>3</v>
      </c>
      <c r="P995" s="5">
        <v>28</v>
      </c>
    </row>
    <row r="996" spans="1:16">
      <c r="A996" s="1">
        <v>103</v>
      </c>
      <c r="B996" s="1">
        <v>5</v>
      </c>
      <c r="C996" s="1">
        <v>21803</v>
      </c>
      <c r="D996" s="6">
        <v>0.5</v>
      </c>
      <c r="E996" s="6">
        <v>1243.2</v>
      </c>
      <c r="F996" s="5">
        <v>0.9</v>
      </c>
      <c r="G996" s="5">
        <v>-745</v>
      </c>
      <c r="H996" s="6">
        <v>5.2661064425770308</v>
      </c>
      <c r="I996" s="6">
        <v>0.40508186946750446</v>
      </c>
      <c r="J996" s="6">
        <v>621.6</v>
      </c>
      <c r="K996" s="1" t="s">
        <v>17</v>
      </c>
      <c r="L996" s="1" t="s">
        <v>17</v>
      </c>
      <c r="M996" s="1" t="s">
        <v>16</v>
      </c>
      <c r="N996" s="1">
        <v>3</v>
      </c>
      <c r="O996" s="1">
        <v>3</v>
      </c>
      <c r="P996" s="5">
        <v>100</v>
      </c>
    </row>
    <row r="997" spans="1:16">
      <c r="A997" s="1">
        <v>103</v>
      </c>
      <c r="B997" s="1">
        <v>6</v>
      </c>
      <c r="C997" s="1">
        <v>23649</v>
      </c>
      <c r="D997" s="6">
        <v>0.5</v>
      </c>
      <c r="E997" s="6">
        <v>1265.4000000000001</v>
      </c>
      <c r="F997" s="5">
        <v>1.1000000000000001</v>
      </c>
      <c r="G997" s="5">
        <v>-576</v>
      </c>
      <c r="H997" s="6">
        <v>4.0083025830258308</v>
      </c>
      <c r="I997" s="6">
        <v>0.35883124022157387</v>
      </c>
      <c r="J997" s="6">
        <v>632.70000000000005</v>
      </c>
      <c r="K997" s="1" t="s">
        <v>17</v>
      </c>
      <c r="L997" s="1" t="s">
        <v>17</v>
      </c>
      <c r="M997" s="1" t="s">
        <v>16</v>
      </c>
      <c r="N997" s="1">
        <v>3</v>
      </c>
      <c r="O997" s="1">
        <v>3</v>
      </c>
      <c r="P997" s="5">
        <v>100</v>
      </c>
    </row>
    <row r="998" spans="1:16">
      <c r="A998" s="1">
        <v>103</v>
      </c>
      <c r="B998" s="1">
        <v>7</v>
      </c>
      <c r="C998" s="1">
        <v>24164</v>
      </c>
      <c r="D998" s="6">
        <v>0.5</v>
      </c>
      <c r="E998" s="6">
        <v>1382.2</v>
      </c>
      <c r="F998" s="5">
        <v>2.2999999999999998</v>
      </c>
      <c r="G998" s="5">
        <v>-75</v>
      </c>
      <c r="H998" s="6">
        <v>2.617743702081051</v>
      </c>
      <c r="I998" s="6">
        <v>0.39546432709816254</v>
      </c>
      <c r="J998" s="6">
        <v>691.1</v>
      </c>
      <c r="K998" s="1" t="s">
        <v>17</v>
      </c>
      <c r="L998" s="1" t="s">
        <v>17</v>
      </c>
      <c r="M998" s="1" t="s">
        <v>16</v>
      </c>
      <c r="N998" s="1">
        <v>3</v>
      </c>
      <c r="O998" s="1">
        <v>3</v>
      </c>
      <c r="P998" s="5">
        <v>100</v>
      </c>
    </row>
    <row r="999" spans="1:16">
      <c r="A999" s="1">
        <v>103</v>
      </c>
      <c r="B999" s="1">
        <v>8</v>
      </c>
      <c r="C999" s="1">
        <v>23043</v>
      </c>
      <c r="D999" s="6">
        <v>0.5</v>
      </c>
      <c r="E999" s="6">
        <v>1400</v>
      </c>
      <c r="F999" s="5">
        <v>3.7</v>
      </c>
      <c r="G999" s="5">
        <v>597</v>
      </c>
      <c r="H999" s="6">
        <v>1.5432801822323465</v>
      </c>
      <c r="I999" s="6">
        <v>0.30621012888946753</v>
      </c>
      <c r="J999" s="6">
        <v>700</v>
      </c>
      <c r="K999" s="1" t="s">
        <v>17</v>
      </c>
      <c r="L999" s="1" t="s">
        <v>17</v>
      </c>
      <c r="M999" s="1" t="s">
        <v>16</v>
      </c>
      <c r="N999" s="1">
        <v>3</v>
      </c>
      <c r="O999" s="1">
        <v>3</v>
      </c>
      <c r="P999" s="5">
        <v>76</v>
      </c>
    </row>
    <row r="1000" spans="1:16">
      <c r="A1000" s="1">
        <v>103</v>
      </c>
      <c r="B1000" s="1">
        <v>9</v>
      </c>
      <c r="C1000" s="1">
        <v>21862</v>
      </c>
      <c r="D1000" s="6">
        <v>0.5</v>
      </c>
      <c r="E1000" s="6">
        <v>1422</v>
      </c>
      <c r="F1000" s="5">
        <v>3.6</v>
      </c>
      <c r="G1000" s="5">
        <v>309</v>
      </c>
      <c r="H1000" s="6">
        <v>1.4516129032258063</v>
      </c>
      <c r="I1000" s="6">
        <v>0.22806696551093222</v>
      </c>
      <c r="J1000" s="6">
        <v>711</v>
      </c>
      <c r="K1000" s="1" t="s">
        <v>17</v>
      </c>
      <c r="L1000" s="1" t="s">
        <v>17</v>
      </c>
      <c r="M1000" s="1" t="s">
        <v>16</v>
      </c>
      <c r="N1000" s="1">
        <v>3</v>
      </c>
      <c r="O1000" s="1">
        <v>3</v>
      </c>
      <c r="P1000" s="5">
        <v>100</v>
      </c>
    </row>
    <row r="1001" spans="1:16">
      <c r="A1001" s="1">
        <v>103</v>
      </c>
      <c r="B1001" s="1">
        <v>10</v>
      </c>
      <c r="C1001" s="1">
        <v>41321</v>
      </c>
      <c r="D1001" s="6">
        <v>0.5</v>
      </c>
      <c r="E1001" s="6">
        <v>1474.8</v>
      </c>
      <c r="F1001" s="5">
        <v>2.6</v>
      </c>
      <c r="G1001" s="5">
        <v>1288</v>
      </c>
      <c r="H1001" s="6">
        <v>2.2628135223555073</v>
      </c>
      <c r="I1001" s="6">
        <v>0.55221316037849999</v>
      </c>
      <c r="J1001" s="6">
        <v>737.4</v>
      </c>
      <c r="K1001" s="1" t="s">
        <v>17</v>
      </c>
      <c r="L1001" s="1" t="s">
        <v>17</v>
      </c>
      <c r="M1001" s="1" t="s">
        <v>16</v>
      </c>
      <c r="N1001" s="1">
        <v>3</v>
      </c>
      <c r="O1001" s="1">
        <v>3</v>
      </c>
      <c r="P1001" s="5">
        <v>52</v>
      </c>
    </row>
    <row r="1002" spans="1:16">
      <c r="A1002" s="1">
        <v>104</v>
      </c>
      <c r="B1002" s="1">
        <v>1</v>
      </c>
      <c r="C1002" s="1">
        <v>12570</v>
      </c>
      <c r="D1002" s="6">
        <v>0.15</v>
      </c>
      <c r="E1002" s="6">
        <v>863.6</v>
      </c>
      <c r="F1002" s="5">
        <v>2.4</v>
      </c>
      <c r="G1002" s="5">
        <v>311</v>
      </c>
      <c r="H1002" s="6">
        <v>1.6483516483516483</v>
      </c>
      <c r="I1002" s="6">
        <v>0.67478122513922034</v>
      </c>
      <c r="J1002" s="6">
        <v>129.54</v>
      </c>
      <c r="K1002" s="1" t="s">
        <v>16</v>
      </c>
      <c r="L1002" s="1" t="s">
        <v>17</v>
      </c>
      <c r="M1002" s="1" t="s">
        <v>16</v>
      </c>
      <c r="N1002" s="1">
        <v>3</v>
      </c>
      <c r="O1002" s="1">
        <v>3</v>
      </c>
      <c r="P1002" s="5">
        <v>48</v>
      </c>
    </row>
    <row r="1003" spans="1:16">
      <c r="A1003" s="1">
        <v>104</v>
      </c>
      <c r="B1003" s="1">
        <v>2</v>
      </c>
      <c r="C1003" s="1">
        <v>13389</v>
      </c>
      <c r="D1003" s="6">
        <v>0.16</v>
      </c>
      <c r="E1003" s="6">
        <v>868.8</v>
      </c>
      <c r="F1003" s="5">
        <v>1.9</v>
      </c>
      <c r="G1003" s="5">
        <v>555</v>
      </c>
      <c r="H1003" s="6">
        <v>1.9753086419753088</v>
      </c>
      <c r="I1003" s="6">
        <v>0.66614384942863547</v>
      </c>
      <c r="J1003" s="6">
        <v>139.00800000000001</v>
      </c>
      <c r="K1003" s="1" t="s">
        <v>16</v>
      </c>
      <c r="L1003" s="1" t="s">
        <v>17</v>
      </c>
      <c r="M1003" s="1" t="s">
        <v>16</v>
      </c>
      <c r="N1003" s="1">
        <v>3</v>
      </c>
      <c r="O1003" s="1">
        <v>3</v>
      </c>
      <c r="P1003" s="5">
        <v>28</v>
      </c>
    </row>
    <row r="1004" spans="1:16">
      <c r="A1004" s="1">
        <v>104</v>
      </c>
      <c r="B1004" s="1">
        <v>3</v>
      </c>
      <c r="C1004" s="1">
        <v>14191</v>
      </c>
      <c r="D1004" s="6">
        <v>0.17</v>
      </c>
      <c r="E1004" s="6">
        <v>875.7</v>
      </c>
      <c r="F1004" s="5">
        <v>1.2</v>
      </c>
      <c r="G1004" s="5">
        <v>775</v>
      </c>
      <c r="H1004" s="6">
        <v>2.8825995807127884</v>
      </c>
      <c r="I1004" s="6">
        <v>0.63286590092312034</v>
      </c>
      <c r="J1004" s="6">
        <v>148.86900000000003</v>
      </c>
      <c r="K1004" s="1" t="s">
        <v>16</v>
      </c>
      <c r="L1004" s="1" t="s">
        <v>17</v>
      </c>
      <c r="M1004" s="1" t="s">
        <v>16</v>
      </c>
      <c r="N1004" s="1">
        <v>3</v>
      </c>
      <c r="O1004" s="1">
        <v>3</v>
      </c>
      <c r="P1004" s="5">
        <v>21</v>
      </c>
    </row>
    <row r="1005" spans="1:16">
      <c r="A1005" s="1">
        <v>104</v>
      </c>
      <c r="B1005" s="1">
        <v>4</v>
      </c>
      <c r="C1005" s="1">
        <v>15666</v>
      </c>
      <c r="D1005" s="6">
        <v>0.18</v>
      </c>
      <c r="E1005" s="6">
        <v>883.6</v>
      </c>
      <c r="F1005" s="5">
        <v>0.8</v>
      </c>
      <c r="G1005" s="5">
        <v>962</v>
      </c>
      <c r="H1005" s="6">
        <v>3.7478108581436076</v>
      </c>
      <c r="I1005" s="6">
        <v>0.60698327588408019</v>
      </c>
      <c r="J1005" s="6">
        <v>159.048</v>
      </c>
      <c r="K1005" s="1" t="s">
        <v>16</v>
      </c>
      <c r="L1005" s="1" t="s">
        <v>17</v>
      </c>
      <c r="M1005" s="1" t="s">
        <v>16</v>
      </c>
      <c r="N1005" s="1">
        <v>3</v>
      </c>
      <c r="O1005" s="1">
        <v>3</v>
      </c>
      <c r="P1005" s="5">
        <v>19</v>
      </c>
    </row>
    <row r="1006" spans="1:16">
      <c r="A1006" s="1">
        <v>104</v>
      </c>
      <c r="B1006" s="1">
        <v>5</v>
      </c>
      <c r="C1006" s="1">
        <v>17143</v>
      </c>
      <c r="D1006" s="6">
        <v>0.2</v>
      </c>
      <c r="E1006" s="6">
        <v>911.7</v>
      </c>
      <c r="F1006" s="5">
        <v>0.6</v>
      </c>
      <c r="G1006" s="5">
        <v>1185</v>
      </c>
      <c r="H1006" s="6">
        <v>4.9377916018662518</v>
      </c>
      <c r="I1006" s="6">
        <v>0.60496995858367852</v>
      </c>
      <c r="J1006" s="6">
        <v>182.34</v>
      </c>
      <c r="K1006" s="1" t="s">
        <v>16</v>
      </c>
      <c r="L1006" s="1" t="s">
        <v>17</v>
      </c>
      <c r="M1006" s="1" t="s">
        <v>16</v>
      </c>
      <c r="N1006" s="1">
        <v>3</v>
      </c>
      <c r="O1006" s="1">
        <v>3</v>
      </c>
      <c r="P1006" s="5">
        <v>16</v>
      </c>
    </row>
    <row r="1007" spans="1:16">
      <c r="A1007" s="1">
        <v>104</v>
      </c>
      <c r="B1007" s="1">
        <v>6</v>
      </c>
      <c r="C1007" s="1">
        <v>19490</v>
      </c>
      <c r="D1007" s="6">
        <v>0.21</v>
      </c>
      <c r="E1007" s="6">
        <v>897.8</v>
      </c>
      <c r="F1007" s="5">
        <v>0.7</v>
      </c>
      <c r="G1007" s="5">
        <v>1264</v>
      </c>
      <c r="H1007" s="6">
        <v>4.1873278236914606</v>
      </c>
      <c r="I1007" s="6">
        <v>0.61236531554643403</v>
      </c>
      <c r="J1007" s="6">
        <v>188.53799999999998</v>
      </c>
      <c r="K1007" s="1" t="s">
        <v>16</v>
      </c>
      <c r="L1007" s="1" t="s">
        <v>17</v>
      </c>
      <c r="M1007" s="1" t="s">
        <v>16</v>
      </c>
      <c r="N1007" s="1">
        <v>3</v>
      </c>
      <c r="O1007" s="1">
        <v>3</v>
      </c>
      <c r="P1007" s="5">
        <v>15</v>
      </c>
    </row>
    <row r="1008" spans="1:16">
      <c r="A1008" s="1">
        <v>104</v>
      </c>
      <c r="B1008" s="1">
        <v>7</v>
      </c>
      <c r="C1008" s="1">
        <v>24154</v>
      </c>
      <c r="D1008" s="6">
        <v>0.22</v>
      </c>
      <c r="E1008" s="6">
        <v>905.2</v>
      </c>
      <c r="F1008" s="5">
        <v>0.6</v>
      </c>
      <c r="G1008" s="5">
        <v>1419</v>
      </c>
      <c r="H1008" s="6">
        <v>3.8997695852534564</v>
      </c>
      <c r="I1008" s="6">
        <v>0.62689409621594772</v>
      </c>
      <c r="J1008" s="6">
        <v>199.14400000000001</v>
      </c>
      <c r="K1008" s="1" t="s">
        <v>16</v>
      </c>
      <c r="L1008" s="1" t="s">
        <v>17</v>
      </c>
      <c r="M1008" s="1" t="s">
        <v>16</v>
      </c>
      <c r="N1008" s="1">
        <v>3</v>
      </c>
      <c r="O1008" s="1">
        <v>3</v>
      </c>
      <c r="P1008" s="5">
        <v>14</v>
      </c>
    </row>
    <row r="1009" spans="1:16">
      <c r="A1009" s="1">
        <v>104</v>
      </c>
      <c r="B1009" s="1">
        <v>8</v>
      </c>
      <c r="C1009" s="1">
        <v>28603</v>
      </c>
      <c r="D1009" s="6">
        <v>0.24</v>
      </c>
      <c r="E1009" s="6">
        <v>909.8</v>
      </c>
      <c r="F1009" s="5">
        <v>0.7</v>
      </c>
      <c r="G1009" s="5">
        <v>1654</v>
      </c>
      <c r="H1009" s="6">
        <v>3.4248554913294793</v>
      </c>
      <c r="I1009" s="6">
        <v>0.6191308603992588</v>
      </c>
      <c r="J1009" s="6">
        <v>218.35199999999998</v>
      </c>
      <c r="K1009" s="1" t="s">
        <v>16</v>
      </c>
      <c r="L1009" s="1" t="s">
        <v>17</v>
      </c>
      <c r="M1009" s="1" t="s">
        <v>16</v>
      </c>
      <c r="N1009" s="1">
        <v>3</v>
      </c>
      <c r="O1009" s="1">
        <v>3</v>
      </c>
      <c r="P1009" s="5">
        <v>13</v>
      </c>
    </row>
    <row r="1010" spans="1:16">
      <c r="A1010" s="1">
        <v>104</v>
      </c>
      <c r="B1010" s="1">
        <v>9</v>
      </c>
      <c r="C1010" s="1">
        <v>31392</v>
      </c>
      <c r="D1010" s="6">
        <v>0.26</v>
      </c>
      <c r="E1010" s="6">
        <v>911.8</v>
      </c>
      <c r="F1010" s="5">
        <v>0.7</v>
      </c>
      <c r="G1010" s="5">
        <v>1841</v>
      </c>
      <c r="H1010" s="6">
        <v>2.7759472817133446</v>
      </c>
      <c r="I1010" s="6">
        <v>0.59030963302752293</v>
      </c>
      <c r="J1010" s="6">
        <v>237.06799999999998</v>
      </c>
      <c r="K1010" s="1" t="s">
        <v>16</v>
      </c>
      <c r="L1010" s="1" t="s">
        <v>17</v>
      </c>
      <c r="M1010" s="1" t="s">
        <v>16</v>
      </c>
      <c r="N1010" s="1">
        <v>3</v>
      </c>
      <c r="O1010" s="1">
        <v>3</v>
      </c>
      <c r="P1010" s="5">
        <v>13</v>
      </c>
    </row>
    <row r="1011" spans="1:16">
      <c r="A1011" s="1">
        <v>104</v>
      </c>
      <c r="B1011" s="1">
        <v>10</v>
      </c>
      <c r="C1011" s="1">
        <v>32293</v>
      </c>
      <c r="D1011" s="6">
        <v>0.3</v>
      </c>
      <c r="E1011" s="6">
        <v>890.6</v>
      </c>
      <c r="F1011" s="5">
        <v>0.7</v>
      </c>
      <c r="G1011" s="5">
        <v>1885</v>
      </c>
      <c r="H1011" s="6">
        <v>3.0997949419002051</v>
      </c>
      <c r="I1011" s="6">
        <v>0.53429535812714835</v>
      </c>
      <c r="J1011" s="6">
        <v>267.18</v>
      </c>
      <c r="K1011" s="1" t="s">
        <v>16</v>
      </c>
      <c r="L1011" s="1" t="s">
        <v>17</v>
      </c>
      <c r="M1011" s="1" t="s">
        <v>16</v>
      </c>
      <c r="N1011" s="1">
        <v>3</v>
      </c>
      <c r="O1011" s="1">
        <v>3</v>
      </c>
      <c r="P1011" s="5">
        <v>14</v>
      </c>
    </row>
    <row r="1012" spans="1:16">
      <c r="A1012" s="1">
        <v>105</v>
      </c>
      <c r="B1012" s="1">
        <v>1</v>
      </c>
      <c r="C1012" s="1">
        <v>3469</v>
      </c>
      <c r="D1012" s="6">
        <v>0.19</v>
      </c>
      <c r="E1012" s="6">
        <v>116.1</v>
      </c>
      <c r="F1012" s="5">
        <v>0.9</v>
      </c>
      <c r="G1012" s="5">
        <v>63.4</v>
      </c>
      <c r="H1012" s="6">
        <v>1.4103448275862072</v>
      </c>
      <c r="I1012" s="6">
        <v>0.37100028826751225</v>
      </c>
      <c r="J1012" s="6">
        <v>22.058999999999997</v>
      </c>
      <c r="K1012" s="1" t="s">
        <v>16</v>
      </c>
      <c r="L1012" s="1" t="s">
        <v>17</v>
      </c>
      <c r="M1012" s="1" t="s">
        <v>16</v>
      </c>
      <c r="N1012" s="1">
        <v>3</v>
      </c>
      <c r="O1012" s="1">
        <v>3</v>
      </c>
      <c r="P1012" s="5">
        <v>38</v>
      </c>
    </row>
    <row r="1013" spans="1:16">
      <c r="A1013" s="1">
        <v>105</v>
      </c>
      <c r="B1013" s="1">
        <v>2</v>
      </c>
      <c r="C1013" s="1">
        <v>4201</v>
      </c>
      <c r="D1013" s="6">
        <v>0.2</v>
      </c>
      <c r="E1013" s="6">
        <v>122.1</v>
      </c>
      <c r="F1013" s="5">
        <v>1</v>
      </c>
      <c r="G1013" s="5">
        <v>63.8</v>
      </c>
      <c r="H1013" s="6">
        <v>1.2552552552552554</v>
      </c>
      <c r="I1013" s="6">
        <v>0.35491549631040231</v>
      </c>
      <c r="J1013" s="6">
        <v>24.42</v>
      </c>
      <c r="K1013" s="1" t="s">
        <v>16</v>
      </c>
      <c r="L1013" s="1" t="s">
        <v>17</v>
      </c>
      <c r="M1013" s="1" t="s">
        <v>16</v>
      </c>
      <c r="N1013" s="1">
        <v>3</v>
      </c>
      <c r="O1013" s="1">
        <v>3</v>
      </c>
      <c r="P1013" s="5">
        <v>41</v>
      </c>
    </row>
    <row r="1014" spans="1:16">
      <c r="A1014" s="1">
        <v>105</v>
      </c>
      <c r="B1014" s="1">
        <v>3</v>
      </c>
      <c r="C1014" s="1">
        <v>4972</v>
      </c>
      <c r="D1014" s="6">
        <v>0.21</v>
      </c>
      <c r="E1014" s="6">
        <v>121.7</v>
      </c>
      <c r="F1014" s="5">
        <v>1</v>
      </c>
      <c r="G1014" s="5">
        <v>-25.5</v>
      </c>
      <c r="H1014" s="6">
        <v>1.3079777365491649</v>
      </c>
      <c r="I1014" s="6">
        <v>0.43644408688656477</v>
      </c>
      <c r="J1014" s="6">
        <v>25.556999999999999</v>
      </c>
      <c r="K1014" s="1" t="s">
        <v>16</v>
      </c>
      <c r="L1014" s="1" t="s">
        <v>17</v>
      </c>
      <c r="M1014" s="1" t="s">
        <v>16</v>
      </c>
      <c r="N1014" s="1">
        <v>3</v>
      </c>
      <c r="O1014" s="1">
        <v>3</v>
      </c>
      <c r="P1014" s="5">
        <v>100</v>
      </c>
    </row>
    <row r="1015" spans="1:16">
      <c r="A1015" s="1">
        <v>105</v>
      </c>
      <c r="B1015" s="1">
        <v>4</v>
      </c>
      <c r="C1015" s="1">
        <v>5528</v>
      </c>
      <c r="D1015" s="6">
        <v>0.22</v>
      </c>
      <c r="E1015" s="6">
        <v>122.7</v>
      </c>
      <c r="F1015" s="5">
        <v>1</v>
      </c>
      <c r="G1015" s="5">
        <v>-72</v>
      </c>
      <c r="H1015" s="6">
        <v>1.1074561403508774</v>
      </c>
      <c r="I1015" s="6">
        <v>0.4479015918958032</v>
      </c>
      <c r="J1015" s="6">
        <v>26.994</v>
      </c>
      <c r="K1015" s="1" t="s">
        <v>16</v>
      </c>
      <c r="L1015" s="1" t="s">
        <v>17</v>
      </c>
      <c r="M1015" s="1" t="s">
        <v>16</v>
      </c>
      <c r="N1015" s="1">
        <v>3</v>
      </c>
      <c r="O1015" s="1">
        <v>3</v>
      </c>
      <c r="P1015" s="5">
        <v>100</v>
      </c>
    </row>
    <row r="1016" spans="1:16">
      <c r="A1016" s="1">
        <v>105</v>
      </c>
      <c r="B1016" s="1">
        <v>5</v>
      </c>
      <c r="C1016" s="1">
        <v>5376</v>
      </c>
      <c r="D1016" s="6">
        <v>0.23</v>
      </c>
      <c r="E1016" s="6">
        <v>122.3</v>
      </c>
      <c r="F1016" s="5">
        <v>0.6</v>
      </c>
      <c r="G1016" s="5">
        <v>92</v>
      </c>
      <c r="H1016" s="6">
        <v>2.2268907563025206</v>
      </c>
      <c r="I1016" s="6">
        <v>0.3627232142857143</v>
      </c>
      <c r="J1016" s="6">
        <v>28.129000000000001</v>
      </c>
      <c r="K1016" s="1" t="s">
        <v>16</v>
      </c>
      <c r="L1016" s="1" t="s">
        <v>17</v>
      </c>
      <c r="M1016" s="1" t="s">
        <v>16</v>
      </c>
      <c r="N1016" s="1">
        <v>3</v>
      </c>
      <c r="O1016" s="1">
        <v>3</v>
      </c>
      <c r="P1016" s="5">
        <v>32</v>
      </c>
    </row>
    <row r="1017" spans="1:16">
      <c r="A1017" s="1">
        <v>105</v>
      </c>
      <c r="B1017" s="1">
        <v>6</v>
      </c>
      <c r="C1017" s="1">
        <v>8635</v>
      </c>
      <c r="D1017" s="6">
        <v>0.25</v>
      </c>
      <c r="E1017" s="6">
        <v>117.5</v>
      </c>
      <c r="F1017" s="5">
        <v>0.5</v>
      </c>
      <c r="G1017" s="5">
        <v>154.69999999999999</v>
      </c>
      <c r="H1017" s="6">
        <v>1.5607281408534766</v>
      </c>
      <c r="I1017" s="6">
        <v>0.28453966415749854</v>
      </c>
      <c r="J1017" s="6">
        <v>29.375</v>
      </c>
      <c r="K1017" s="1" t="s">
        <v>16</v>
      </c>
      <c r="L1017" s="1" t="s">
        <v>17</v>
      </c>
      <c r="M1017" s="1" t="s">
        <v>16</v>
      </c>
      <c r="N1017" s="1">
        <v>3</v>
      </c>
      <c r="O1017" s="1">
        <v>3</v>
      </c>
      <c r="P1017" s="5">
        <v>20</v>
      </c>
    </row>
    <row r="1018" spans="1:16">
      <c r="A1018" s="1">
        <v>105</v>
      </c>
      <c r="B1018" s="1">
        <v>7</v>
      </c>
      <c r="C1018" s="1">
        <v>8047</v>
      </c>
      <c r="D1018" s="6">
        <v>0.27</v>
      </c>
      <c r="E1018" s="6">
        <v>117.2</v>
      </c>
      <c r="F1018" s="5">
        <v>0.6</v>
      </c>
      <c r="G1018" s="5">
        <v>167.9</v>
      </c>
      <c r="H1018" s="6">
        <v>1.6388518024032044</v>
      </c>
      <c r="I1018" s="6">
        <v>0.32608425500186405</v>
      </c>
      <c r="J1018" s="6">
        <v>31.644000000000002</v>
      </c>
      <c r="K1018" s="1" t="s">
        <v>16</v>
      </c>
      <c r="L1018" s="1" t="s">
        <v>17</v>
      </c>
      <c r="M1018" s="1" t="s">
        <v>16</v>
      </c>
      <c r="N1018" s="1">
        <v>3</v>
      </c>
      <c r="O1018" s="1">
        <v>3</v>
      </c>
      <c r="P1018" s="5">
        <v>19</v>
      </c>
    </row>
    <row r="1019" spans="1:16">
      <c r="A1019" s="1">
        <v>105</v>
      </c>
      <c r="B1019" s="1">
        <v>8</v>
      </c>
      <c r="C1019" s="1">
        <v>9602</v>
      </c>
      <c r="D1019" s="6">
        <v>0.28999999999999998</v>
      </c>
      <c r="E1019" s="6">
        <v>117.4</v>
      </c>
      <c r="F1019" s="5">
        <v>0.9</v>
      </c>
      <c r="G1019" s="5">
        <v>147.30000000000001</v>
      </c>
      <c r="H1019" s="6">
        <v>1.3222821896684656</v>
      </c>
      <c r="I1019" s="6">
        <v>0.32378671110185381</v>
      </c>
      <c r="J1019" s="6">
        <v>34.045999999999999</v>
      </c>
      <c r="K1019" s="1" t="s">
        <v>16</v>
      </c>
      <c r="L1019" s="1" t="s">
        <v>17</v>
      </c>
      <c r="M1019" s="1" t="s">
        <v>16</v>
      </c>
      <c r="N1019" s="1">
        <v>3</v>
      </c>
      <c r="O1019" s="1">
        <v>3</v>
      </c>
      <c r="P1019" s="5">
        <v>23</v>
      </c>
    </row>
    <row r="1020" spans="1:16">
      <c r="A1020" s="1">
        <v>105</v>
      </c>
      <c r="B1020" s="1">
        <v>9</v>
      </c>
      <c r="C1020" s="1">
        <v>10171</v>
      </c>
      <c r="D1020" s="6">
        <v>0.31</v>
      </c>
      <c r="E1020" s="6">
        <v>114.2</v>
      </c>
      <c r="F1020" s="5">
        <v>1.2</v>
      </c>
      <c r="G1020" s="5">
        <v>74.900000000000006</v>
      </c>
      <c r="H1020" s="6">
        <v>0.91528545119705351</v>
      </c>
      <c r="I1020" s="6">
        <v>0.26467407334578702</v>
      </c>
      <c r="J1020" s="6">
        <v>35.402000000000001</v>
      </c>
      <c r="K1020" s="1" t="s">
        <v>16</v>
      </c>
      <c r="L1020" s="1" t="s">
        <v>17</v>
      </c>
      <c r="M1020" s="1" t="s">
        <v>16</v>
      </c>
      <c r="N1020" s="1">
        <v>3</v>
      </c>
      <c r="O1020" s="1">
        <v>3</v>
      </c>
      <c r="P1020" s="5">
        <v>48</v>
      </c>
    </row>
    <row r="1021" spans="1:16">
      <c r="A1021" s="1">
        <v>105</v>
      </c>
      <c r="B1021" s="1">
        <v>10</v>
      </c>
      <c r="C1021" s="1">
        <v>10994</v>
      </c>
      <c r="D1021" s="6">
        <v>0.33</v>
      </c>
      <c r="E1021" s="6">
        <v>115</v>
      </c>
      <c r="F1021" s="5">
        <v>0.9</v>
      </c>
      <c r="G1021" s="5">
        <v>42.4</v>
      </c>
      <c r="H1021" s="6">
        <v>1.3256484149855905</v>
      </c>
      <c r="I1021" s="6">
        <v>0.24704384209568855</v>
      </c>
      <c r="J1021" s="6">
        <v>37.950000000000003</v>
      </c>
      <c r="K1021" s="1" t="s">
        <v>16</v>
      </c>
      <c r="L1021" s="1" t="s">
        <v>17</v>
      </c>
      <c r="M1021" s="1" t="s">
        <v>16</v>
      </c>
      <c r="N1021" s="1">
        <v>3</v>
      </c>
      <c r="O1021" s="1">
        <v>3</v>
      </c>
      <c r="P1021" s="5">
        <v>90</v>
      </c>
    </row>
    <row r="1022" spans="1:16">
      <c r="A1022" s="1">
        <v>106</v>
      </c>
      <c r="B1022" s="1">
        <v>1</v>
      </c>
      <c r="C1022" s="1">
        <v>9215</v>
      </c>
      <c r="D1022" s="6">
        <v>0.08</v>
      </c>
      <c r="E1022" s="6">
        <v>1516.2</v>
      </c>
      <c r="F1022" s="5">
        <v>1.1000000000000001</v>
      </c>
      <c r="G1022" s="5">
        <v>1088</v>
      </c>
      <c r="H1022" s="6">
        <v>2.7222222222222219</v>
      </c>
      <c r="I1022" s="6">
        <v>0.43320672816060768</v>
      </c>
      <c r="J1022" s="6">
        <v>121.29600000000001</v>
      </c>
      <c r="K1022" s="1" t="s">
        <v>16</v>
      </c>
      <c r="L1022" s="1" t="s">
        <v>17</v>
      </c>
      <c r="M1022" s="1" t="s">
        <v>16</v>
      </c>
      <c r="N1022" s="1">
        <v>3</v>
      </c>
      <c r="O1022" s="1">
        <v>3</v>
      </c>
      <c r="P1022" s="5">
        <v>10</v>
      </c>
    </row>
    <row r="1023" spans="1:16">
      <c r="A1023" s="1">
        <v>106</v>
      </c>
      <c r="B1023" s="1">
        <v>2</v>
      </c>
      <c r="C1023" s="1">
        <v>9360</v>
      </c>
      <c r="D1023" s="6">
        <v>0.09</v>
      </c>
      <c r="E1023" s="6">
        <v>1522</v>
      </c>
      <c r="F1023" s="5">
        <v>1.3</v>
      </c>
      <c r="G1023" s="5">
        <v>281</v>
      </c>
      <c r="H1023" s="6">
        <v>2.5278810408921935</v>
      </c>
      <c r="I1023" s="6">
        <v>0.44690170940170942</v>
      </c>
      <c r="J1023" s="6">
        <v>136.97999999999999</v>
      </c>
      <c r="K1023" s="1" t="s">
        <v>16</v>
      </c>
      <c r="L1023" s="1" t="s">
        <v>17</v>
      </c>
      <c r="M1023" s="1" t="s">
        <v>16</v>
      </c>
      <c r="N1023" s="1">
        <v>3</v>
      </c>
      <c r="O1023" s="1">
        <v>3</v>
      </c>
      <c r="P1023" s="5">
        <v>46</v>
      </c>
    </row>
    <row r="1024" spans="1:16">
      <c r="A1024" s="1">
        <v>106</v>
      </c>
      <c r="B1024" s="1">
        <v>3</v>
      </c>
      <c r="C1024" s="1">
        <v>10849</v>
      </c>
      <c r="D1024" s="6">
        <v>0.09</v>
      </c>
      <c r="E1024" s="6">
        <v>1558</v>
      </c>
      <c r="F1024" s="5">
        <v>0.7</v>
      </c>
      <c r="G1024" s="5">
        <v>809</v>
      </c>
      <c r="H1024" s="6">
        <v>3.3684210526315792</v>
      </c>
      <c r="I1024" s="6">
        <v>0.34860355793160658</v>
      </c>
      <c r="J1024" s="6">
        <v>140.22</v>
      </c>
      <c r="K1024" s="1" t="s">
        <v>16</v>
      </c>
      <c r="L1024" s="1" t="s">
        <v>17</v>
      </c>
      <c r="M1024" s="1" t="s">
        <v>16</v>
      </c>
      <c r="N1024" s="1">
        <v>3</v>
      </c>
      <c r="O1024" s="1">
        <v>3</v>
      </c>
      <c r="P1024" s="5">
        <v>16</v>
      </c>
    </row>
    <row r="1025" spans="1:16">
      <c r="A1025" s="1">
        <v>106</v>
      </c>
      <c r="B1025" s="1">
        <v>4</v>
      </c>
      <c r="C1025" s="1">
        <v>11250</v>
      </c>
      <c r="D1025" s="6">
        <v>0.06</v>
      </c>
      <c r="E1025" s="6">
        <v>1562.7</v>
      </c>
      <c r="F1025" s="5">
        <v>0.4</v>
      </c>
      <c r="G1025" s="5">
        <v>716</v>
      </c>
      <c r="H1025" s="6">
        <v>3.9114832535885173</v>
      </c>
      <c r="I1025" s="6">
        <v>0.2864888888888889</v>
      </c>
      <c r="J1025" s="6">
        <v>93.762</v>
      </c>
      <c r="K1025" s="1" t="s">
        <v>16</v>
      </c>
      <c r="L1025" s="1" t="s">
        <v>17</v>
      </c>
      <c r="M1025" s="1" t="s">
        <v>16</v>
      </c>
      <c r="N1025" s="1">
        <v>3</v>
      </c>
      <c r="O1025" s="1">
        <v>3</v>
      </c>
      <c r="P1025" s="5">
        <v>19</v>
      </c>
    </row>
    <row r="1026" spans="1:16">
      <c r="A1026" s="1">
        <v>106</v>
      </c>
      <c r="B1026" s="1">
        <v>5</v>
      </c>
      <c r="C1026" s="1">
        <v>15028</v>
      </c>
      <c r="D1026" s="6">
        <v>0.09</v>
      </c>
      <c r="E1026" s="6">
        <v>1625.8</v>
      </c>
      <c r="F1026" s="5">
        <v>0.2</v>
      </c>
      <c r="G1026" s="5">
        <v>1535</v>
      </c>
      <c r="H1026" s="6">
        <v>6.7750439367311062</v>
      </c>
      <c r="I1026" s="6">
        <v>0.24787064146925739</v>
      </c>
      <c r="J1026" s="6">
        <v>146.322</v>
      </c>
      <c r="K1026" s="1" t="s">
        <v>16</v>
      </c>
      <c r="L1026" s="1" t="s">
        <v>17</v>
      </c>
      <c r="M1026" s="1" t="s">
        <v>16</v>
      </c>
      <c r="N1026" s="1">
        <v>3</v>
      </c>
      <c r="O1026" s="1">
        <v>3</v>
      </c>
      <c r="P1026" s="5">
        <v>9</v>
      </c>
    </row>
    <row r="1027" spans="1:16">
      <c r="A1027" s="1">
        <v>106</v>
      </c>
      <c r="B1027" s="1">
        <v>6</v>
      </c>
      <c r="C1027" s="1">
        <v>17720</v>
      </c>
      <c r="D1027" s="6">
        <v>0.09</v>
      </c>
      <c r="E1027" s="6">
        <v>1732.1</v>
      </c>
      <c r="F1027" s="5">
        <v>0.1</v>
      </c>
      <c r="G1027" s="5">
        <v>2174</v>
      </c>
      <c r="H1027" s="6">
        <v>9.2709766162310885</v>
      </c>
      <c r="I1027" s="6">
        <v>0.22737020316027087</v>
      </c>
      <c r="J1027" s="6">
        <v>155.88899999999998</v>
      </c>
      <c r="K1027" s="1" t="s">
        <v>16</v>
      </c>
      <c r="L1027" s="1" t="s">
        <v>17</v>
      </c>
      <c r="M1027" s="1" t="s">
        <v>16</v>
      </c>
      <c r="N1027" s="1">
        <v>3</v>
      </c>
      <c r="O1027" s="1">
        <v>3</v>
      </c>
      <c r="P1027" s="5">
        <v>6</v>
      </c>
    </row>
    <row r="1028" spans="1:16">
      <c r="A1028" s="1">
        <v>106</v>
      </c>
      <c r="B1028" s="1">
        <v>7</v>
      </c>
      <c r="C1028" s="1">
        <v>15779</v>
      </c>
      <c r="D1028" s="6">
        <v>0.09</v>
      </c>
      <c r="E1028" s="6">
        <v>1733.9</v>
      </c>
      <c r="F1028" s="5">
        <v>0.3</v>
      </c>
      <c r="G1028" s="5">
        <v>209</v>
      </c>
      <c r="H1028" s="6">
        <v>5.459854014598541</v>
      </c>
      <c r="I1028" s="6">
        <v>0.27701375245579568</v>
      </c>
      <c r="J1028" s="6">
        <v>156.05100000000002</v>
      </c>
      <c r="K1028" s="1" t="s">
        <v>16</v>
      </c>
      <c r="L1028" s="1" t="s">
        <v>17</v>
      </c>
      <c r="M1028" s="1" t="s">
        <v>16</v>
      </c>
      <c r="N1028" s="1">
        <v>3</v>
      </c>
      <c r="O1028" s="1">
        <v>3</v>
      </c>
      <c r="P1028" s="5">
        <v>70</v>
      </c>
    </row>
    <row r="1029" spans="1:16">
      <c r="A1029" s="1">
        <v>106</v>
      </c>
      <c r="B1029" s="1">
        <v>8</v>
      </c>
      <c r="C1029" s="1">
        <v>14679</v>
      </c>
      <c r="D1029" s="6">
        <v>0.09</v>
      </c>
      <c r="E1029" s="6">
        <v>1730.6</v>
      </c>
      <c r="F1029" s="5">
        <v>0.4</v>
      </c>
      <c r="G1029" s="5">
        <v>387</v>
      </c>
      <c r="H1029" s="6">
        <v>3.9516129032258065</v>
      </c>
      <c r="I1029" s="6">
        <v>0.18850057905851897</v>
      </c>
      <c r="J1029" s="6">
        <v>155.75399999999999</v>
      </c>
      <c r="K1029" s="1" t="s">
        <v>16</v>
      </c>
      <c r="L1029" s="1" t="s">
        <v>17</v>
      </c>
      <c r="M1029" s="1" t="s">
        <v>16</v>
      </c>
      <c r="N1029" s="1">
        <v>3</v>
      </c>
      <c r="O1029" s="1">
        <v>3</v>
      </c>
      <c r="P1029" s="5">
        <v>38</v>
      </c>
    </row>
    <row r="1030" spans="1:16">
      <c r="A1030" s="1">
        <v>106</v>
      </c>
      <c r="B1030" s="1">
        <v>9</v>
      </c>
      <c r="C1030" s="1">
        <v>15510</v>
      </c>
      <c r="D1030" s="6">
        <v>0.09</v>
      </c>
      <c r="E1030" s="6">
        <v>1732.3</v>
      </c>
      <c r="F1030" s="5">
        <v>0.4</v>
      </c>
      <c r="G1030" s="5">
        <v>841</v>
      </c>
      <c r="H1030" s="6">
        <v>3.3284671532846719</v>
      </c>
      <c r="I1030" s="6">
        <v>0.18233397807865892</v>
      </c>
      <c r="J1030" s="6">
        <v>155.90699999999998</v>
      </c>
      <c r="K1030" s="1" t="s">
        <v>16</v>
      </c>
      <c r="L1030" s="1" t="s">
        <v>17</v>
      </c>
      <c r="M1030" s="1" t="s">
        <v>16</v>
      </c>
      <c r="N1030" s="1">
        <v>3</v>
      </c>
      <c r="O1030" s="1">
        <v>3</v>
      </c>
      <c r="P1030" s="5">
        <v>17</v>
      </c>
    </row>
    <row r="1031" spans="1:16">
      <c r="A1031" s="1">
        <v>106</v>
      </c>
      <c r="B1031" s="1">
        <v>10</v>
      </c>
      <c r="C1031" s="1">
        <v>16299</v>
      </c>
      <c r="D1031" s="6">
        <v>0.09</v>
      </c>
      <c r="E1031" s="6">
        <v>1718.1</v>
      </c>
      <c r="F1031" s="5">
        <v>0.3</v>
      </c>
      <c r="G1031" s="5">
        <v>1861</v>
      </c>
      <c r="H1031" s="6">
        <v>3.4276315789473686</v>
      </c>
      <c r="I1031" s="6">
        <v>0.14068347751395791</v>
      </c>
      <c r="J1031" s="6">
        <v>154.62899999999999</v>
      </c>
      <c r="K1031" s="1" t="s">
        <v>16</v>
      </c>
      <c r="L1031" s="1" t="s">
        <v>17</v>
      </c>
      <c r="M1031" s="1" t="s">
        <v>16</v>
      </c>
      <c r="N1031" s="1">
        <v>3</v>
      </c>
      <c r="O1031" s="1">
        <v>3</v>
      </c>
      <c r="P1031" s="5">
        <v>8</v>
      </c>
    </row>
    <row r="1032" spans="1:16">
      <c r="A1032" s="1">
        <v>107</v>
      </c>
      <c r="B1032" s="1">
        <v>1</v>
      </c>
      <c r="C1032" s="1">
        <v>23172</v>
      </c>
      <c r="D1032" s="6">
        <v>0.78</v>
      </c>
      <c r="E1032" s="6">
        <v>169.9</v>
      </c>
      <c r="F1032" s="5">
        <v>2.5</v>
      </c>
      <c r="G1032" s="5">
        <v>479</v>
      </c>
      <c r="H1032" s="6">
        <v>1.5757878939469736</v>
      </c>
      <c r="I1032" s="6">
        <v>0.85275332297600548</v>
      </c>
      <c r="J1032" s="6">
        <v>132.52200000000002</v>
      </c>
      <c r="K1032" s="1" t="s">
        <v>16</v>
      </c>
      <c r="L1032" s="1" t="s">
        <v>17</v>
      </c>
      <c r="M1032" s="1" t="s">
        <v>16</v>
      </c>
      <c r="N1032" s="1">
        <v>3</v>
      </c>
      <c r="O1032" s="1">
        <v>3</v>
      </c>
      <c r="P1032" s="5">
        <v>28</v>
      </c>
    </row>
    <row r="1033" spans="1:16">
      <c r="A1033" s="1">
        <v>107</v>
      </c>
      <c r="B1033" s="1">
        <v>2</v>
      </c>
      <c r="C1033" s="1">
        <v>18235</v>
      </c>
      <c r="D1033" s="6">
        <v>0.88</v>
      </c>
      <c r="E1033" s="6">
        <v>165.6</v>
      </c>
      <c r="F1033" s="5">
        <v>2.1</v>
      </c>
      <c r="G1033" s="5">
        <v>482</v>
      </c>
      <c r="H1033" s="6">
        <v>2.1824359644537377</v>
      </c>
      <c r="I1033" s="6">
        <v>0.79895804771044698</v>
      </c>
      <c r="J1033" s="6">
        <v>145.72800000000001</v>
      </c>
      <c r="K1033" s="1" t="s">
        <v>16</v>
      </c>
      <c r="L1033" s="1" t="s">
        <v>17</v>
      </c>
      <c r="M1033" s="1" t="s">
        <v>16</v>
      </c>
      <c r="N1033" s="1">
        <v>3</v>
      </c>
      <c r="O1033" s="1">
        <v>3</v>
      </c>
      <c r="P1033" s="5">
        <v>31</v>
      </c>
    </row>
    <row r="1034" spans="1:16">
      <c r="A1034" s="1">
        <v>107</v>
      </c>
      <c r="B1034" s="1">
        <v>3</v>
      </c>
      <c r="C1034" s="1">
        <v>18610</v>
      </c>
      <c r="D1034" s="6">
        <v>1</v>
      </c>
      <c r="E1034" s="6">
        <v>167.3</v>
      </c>
      <c r="F1034" s="5">
        <v>1.7</v>
      </c>
      <c r="G1034" s="5">
        <v>558</v>
      </c>
      <c r="H1034" s="6">
        <v>3.012486992715921</v>
      </c>
      <c r="I1034" s="6">
        <v>0.80059108006448143</v>
      </c>
      <c r="J1034" s="6">
        <v>167.3</v>
      </c>
      <c r="K1034" s="1" t="s">
        <v>16</v>
      </c>
      <c r="L1034" s="1" t="s">
        <v>17</v>
      </c>
      <c r="M1034" s="1" t="s">
        <v>16</v>
      </c>
      <c r="N1034" s="1">
        <v>3</v>
      </c>
      <c r="O1034" s="1">
        <v>3</v>
      </c>
      <c r="P1034" s="5">
        <v>36</v>
      </c>
    </row>
    <row r="1035" spans="1:16">
      <c r="A1035" s="1">
        <v>107</v>
      </c>
      <c r="B1035" s="1">
        <v>4</v>
      </c>
      <c r="C1035" s="1">
        <v>13721</v>
      </c>
      <c r="D1035" s="6">
        <v>1.1399999999999999</v>
      </c>
      <c r="E1035" s="6">
        <v>158.6</v>
      </c>
      <c r="F1035" s="5">
        <v>1.6</v>
      </c>
      <c r="G1035" s="5">
        <v>443</v>
      </c>
      <c r="H1035" s="6">
        <v>3.5334750265674812</v>
      </c>
      <c r="I1035" s="6">
        <v>0.59113767218132784</v>
      </c>
      <c r="J1035" s="6">
        <v>180.80399999999997</v>
      </c>
      <c r="K1035" s="1" t="s">
        <v>16</v>
      </c>
      <c r="L1035" s="1" t="s">
        <v>17</v>
      </c>
      <c r="M1035" s="1" t="s">
        <v>16</v>
      </c>
      <c r="N1035" s="1">
        <v>3</v>
      </c>
      <c r="O1035" s="1">
        <v>3</v>
      </c>
      <c r="P1035" s="5">
        <v>32</v>
      </c>
    </row>
    <row r="1036" spans="1:16">
      <c r="A1036" s="1">
        <v>107</v>
      </c>
      <c r="B1036" s="1">
        <v>5</v>
      </c>
      <c r="C1036" s="1">
        <v>16393</v>
      </c>
      <c r="D1036" s="6">
        <v>1.3</v>
      </c>
      <c r="E1036" s="6">
        <v>147</v>
      </c>
      <c r="F1036" s="5">
        <v>1.6</v>
      </c>
      <c r="G1036" s="5">
        <v>623</v>
      </c>
      <c r="H1036" s="6">
        <v>2.7601886156955202</v>
      </c>
      <c r="I1036" s="6">
        <v>0.5732934789239309</v>
      </c>
      <c r="J1036" s="6">
        <v>191.1</v>
      </c>
      <c r="K1036" s="1" t="s">
        <v>16</v>
      </c>
      <c r="L1036" s="1" t="s">
        <v>17</v>
      </c>
      <c r="M1036" s="1" t="s">
        <v>16</v>
      </c>
      <c r="N1036" s="1">
        <v>3</v>
      </c>
      <c r="O1036" s="1">
        <v>3</v>
      </c>
      <c r="P1036" s="5">
        <v>31</v>
      </c>
    </row>
    <row r="1037" spans="1:16">
      <c r="A1037" s="1">
        <v>107</v>
      </c>
      <c r="B1037" s="1">
        <v>6</v>
      </c>
      <c r="C1037" s="1">
        <v>16370</v>
      </c>
      <c r="D1037" s="6">
        <v>1.3</v>
      </c>
      <c r="E1037" s="6">
        <v>140.9</v>
      </c>
      <c r="F1037" s="5">
        <v>2.2999999999999998</v>
      </c>
      <c r="G1037" s="5">
        <v>277</v>
      </c>
      <c r="H1037" s="6">
        <v>2.3186682520808559</v>
      </c>
      <c r="I1037" s="6">
        <v>0.60543677458766032</v>
      </c>
      <c r="J1037" s="6">
        <v>183.17</v>
      </c>
      <c r="K1037" s="1" t="s">
        <v>16</v>
      </c>
      <c r="L1037" s="1" t="s">
        <v>17</v>
      </c>
      <c r="M1037" s="1" t="s">
        <v>16</v>
      </c>
      <c r="N1037" s="1">
        <v>3</v>
      </c>
      <c r="O1037" s="1">
        <v>3</v>
      </c>
      <c r="P1037" s="5">
        <v>68</v>
      </c>
    </row>
    <row r="1038" spans="1:16">
      <c r="A1038" s="1">
        <v>107</v>
      </c>
      <c r="B1038" s="1">
        <v>7</v>
      </c>
      <c r="C1038" s="1">
        <v>16052</v>
      </c>
      <c r="D1038" s="6">
        <v>1.3</v>
      </c>
      <c r="E1038" s="6">
        <v>141.30000000000001</v>
      </c>
      <c r="F1038" s="5">
        <v>2.6</v>
      </c>
      <c r="G1038" s="5">
        <v>166</v>
      </c>
      <c r="H1038" s="6">
        <v>1.9077306733167083</v>
      </c>
      <c r="I1038" s="6">
        <v>0.56298280588088712</v>
      </c>
      <c r="J1038" s="6">
        <v>183.69</v>
      </c>
      <c r="K1038" s="1" t="s">
        <v>16</v>
      </c>
      <c r="L1038" s="1" t="s">
        <v>17</v>
      </c>
      <c r="M1038" s="1" t="s">
        <v>16</v>
      </c>
      <c r="N1038" s="1">
        <v>3</v>
      </c>
      <c r="O1038" s="1">
        <v>3</v>
      </c>
      <c r="P1038" s="5">
        <v>100</v>
      </c>
    </row>
    <row r="1039" spans="1:16">
      <c r="A1039" s="1">
        <v>107</v>
      </c>
      <c r="B1039" s="1">
        <v>8</v>
      </c>
      <c r="C1039" s="1">
        <v>15505</v>
      </c>
      <c r="D1039" s="6">
        <v>1.3</v>
      </c>
      <c r="E1039" s="6">
        <v>136.5</v>
      </c>
      <c r="F1039" s="5">
        <v>3</v>
      </c>
      <c r="G1039" s="5">
        <v>364</v>
      </c>
      <c r="H1039" s="6">
        <v>1.7249698431845599</v>
      </c>
      <c r="I1039" s="6">
        <v>0.59832312157368595</v>
      </c>
      <c r="J1039" s="6">
        <v>177.45</v>
      </c>
      <c r="K1039" s="1" t="s">
        <v>16</v>
      </c>
      <c r="L1039" s="1" t="s">
        <v>17</v>
      </c>
      <c r="M1039" s="1" t="s">
        <v>16</v>
      </c>
      <c r="N1039" s="1">
        <v>3</v>
      </c>
      <c r="O1039" s="1">
        <v>3</v>
      </c>
      <c r="P1039" s="5">
        <v>50</v>
      </c>
    </row>
    <row r="1040" spans="1:16">
      <c r="A1040" s="1">
        <v>107</v>
      </c>
      <c r="B1040" s="1">
        <v>9</v>
      </c>
      <c r="C1040" s="1">
        <v>15090</v>
      </c>
      <c r="D1040" s="6">
        <v>1.3</v>
      </c>
      <c r="E1040" s="6">
        <v>137.19999999999999</v>
      </c>
      <c r="F1040" s="5">
        <v>3.2</v>
      </c>
      <c r="G1040" s="5">
        <v>281</v>
      </c>
      <c r="H1040" s="6">
        <v>1.566579634464752</v>
      </c>
      <c r="I1040" s="6">
        <v>0.55666003976143141</v>
      </c>
      <c r="J1040" s="6">
        <v>178.36</v>
      </c>
      <c r="K1040" s="1" t="s">
        <v>16</v>
      </c>
      <c r="L1040" s="1" t="s">
        <v>17</v>
      </c>
      <c r="M1040" s="1" t="s">
        <v>16</v>
      </c>
      <c r="N1040" s="1">
        <v>3</v>
      </c>
      <c r="O1040" s="1">
        <v>3</v>
      </c>
      <c r="P1040" s="5">
        <v>79</v>
      </c>
    </row>
    <row r="1041" spans="1:16">
      <c r="A1041" s="1">
        <v>107</v>
      </c>
      <c r="B1041" s="1">
        <v>10</v>
      </c>
      <c r="C1041" s="1">
        <v>15875</v>
      </c>
      <c r="D1041" s="6">
        <v>1.33</v>
      </c>
      <c r="E1041" s="6">
        <v>135.4</v>
      </c>
      <c r="F1041" s="5">
        <v>2.2000000000000002</v>
      </c>
      <c r="G1041" s="5">
        <v>373</v>
      </c>
      <c r="H1041" s="6">
        <v>2.3327137546468402</v>
      </c>
      <c r="I1041" s="6">
        <v>0.57423622047244094</v>
      </c>
      <c r="J1041" s="6">
        <v>180.08200000000002</v>
      </c>
      <c r="K1041" s="1" t="s">
        <v>16</v>
      </c>
      <c r="L1041" s="1" t="s">
        <v>17</v>
      </c>
      <c r="M1041" s="1" t="s">
        <v>16</v>
      </c>
      <c r="N1041" s="1">
        <v>3</v>
      </c>
      <c r="O1041" s="1">
        <v>3</v>
      </c>
      <c r="P1041" s="5">
        <v>36</v>
      </c>
    </row>
    <row r="1042" spans="1:16">
      <c r="A1042" s="1">
        <v>108</v>
      </c>
      <c r="B1042" s="1">
        <v>1</v>
      </c>
      <c r="C1042" s="1">
        <v>3288</v>
      </c>
      <c r="D1042" s="6">
        <v>0.28000000000000003</v>
      </c>
      <c r="E1042" s="6">
        <v>250.2</v>
      </c>
      <c r="F1042" s="5">
        <v>1.8</v>
      </c>
      <c r="G1042" s="5">
        <v>237</v>
      </c>
      <c r="H1042" s="6">
        <v>3.5342789598108744</v>
      </c>
      <c r="I1042" s="6">
        <v>0.39963503649635035</v>
      </c>
      <c r="J1042" s="6">
        <v>70.055999999999997</v>
      </c>
      <c r="K1042" s="1" t="s">
        <v>16</v>
      </c>
      <c r="L1042" s="1" t="s">
        <v>17</v>
      </c>
      <c r="M1042" s="1" t="s">
        <v>16</v>
      </c>
      <c r="N1042" s="1">
        <v>1</v>
      </c>
      <c r="O1042" s="1">
        <v>1</v>
      </c>
      <c r="P1042" s="5">
        <v>38</v>
      </c>
    </row>
    <row r="1043" spans="1:16">
      <c r="A1043" s="1">
        <v>108</v>
      </c>
      <c r="B1043" s="1">
        <v>2</v>
      </c>
      <c r="C1043" s="1">
        <v>3701</v>
      </c>
      <c r="D1043" s="6">
        <v>0.3</v>
      </c>
      <c r="E1043" s="6">
        <v>245.9</v>
      </c>
      <c r="F1043" s="5">
        <v>1.7</v>
      </c>
      <c r="G1043" s="5">
        <v>276.8</v>
      </c>
      <c r="H1043" s="6">
        <v>3.6372745490981959</v>
      </c>
      <c r="I1043" s="6">
        <v>0.44663604431234799</v>
      </c>
      <c r="J1043" s="6">
        <v>73.77</v>
      </c>
      <c r="K1043" s="1" t="s">
        <v>16</v>
      </c>
      <c r="L1043" s="1" t="s">
        <v>17</v>
      </c>
      <c r="M1043" s="1" t="s">
        <v>16</v>
      </c>
      <c r="N1043" s="1">
        <v>1</v>
      </c>
      <c r="O1043" s="1">
        <v>1</v>
      </c>
      <c r="P1043" s="5">
        <v>33</v>
      </c>
    </row>
    <row r="1044" spans="1:16">
      <c r="A1044" s="1">
        <v>108</v>
      </c>
      <c r="B1044" s="1">
        <v>3</v>
      </c>
      <c r="C1044" s="1">
        <v>4778</v>
      </c>
      <c r="D1044" s="6">
        <v>0.32</v>
      </c>
      <c r="E1044" s="6">
        <v>245.1</v>
      </c>
      <c r="F1044" s="5">
        <v>1.3</v>
      </c>
      <c r="G1044" s="5">
        <v>324.5</v>
      </c>
      <c r="H1044" s="6">
        <v>3.9533011272141709</v>
      </c>
      <c r="I1044" s="6">
        <v>0.46609460025115113</v>
      </c>
      <c r="J1044" s="6">
        <v>78.432000000000002</v>
      </c>
      <c r="K1044" s="1" t="s">
        <v>16</v>
      </c>
      <c r="L1044" s="1" t="s">
        <v>17</v>
      </c>
      <c r="M1044" s="1" t="s">
        <v>16</v>
      </c>
      <c r="N1044" s="1">
        <v>1</v>
      </c>
      <c r="O1044" s="1">
        <v>1</v>
      </c>
      <c r="P1044" s="5">
        <v>30</v>
      </c>
    </row>
    <row r="1045" spans="1:16">
      <c r="A1045" s="1">
        <v>108</v>
      </c>
      <c r="B1045" s="1">
        <v>4</v>
      </c>
      <c r="C1045" s="1">
        <v>5936</v>
      </c>
      <c r="D1045" s="6">
        <v>0.34</v>
      </c>
      <c r="E1045" s="6">
        <v>238</v>
      </c>
      <c r="F1045" s="5">
        <v>1.1000000000000001</v>
      </c>
      <c r="G1045" s="5">
        <v>350.2</v>
      </c>
      <c r="H1045" s="6">
        <v>3.4544405997693195</v>
      </c>
      <c r="I1045" s="6">
        <v>0.41172506738544473</v>
      </c>
      <c r="J1045" s="6">
        <v>80.92</v>
      </c>
      <c r="K1045" s="1" t="s">
        <v>16</v>
      </c>
      <c r="L1045" s="1" t="s">
        <v>17</v>
      </c>
      <c r="M1045" s="1" t="s">
        <v>16</v>
      </c>
      <c r="N1045" s="1">
        <v>1</v>
      </c>
      <c r="O1045" s="1">
        <v>1</v>
      </c>
      <c r="P1045" s="5">
        <v>29</v>
      </c>
    </row>
    <row r="1046" spans="1:16">
      <c r="A1046" s="1">
        <v>108</v>
      </c>
      <c r="B1046" s="1">
        <v>5</v>
      </c>
      <c r="C1046" s="1">
        <v>8798</v>
      </c>
      <c r="D1046" s="6">
        <v>0.36</v>
      </c>
      <c r="E1046" s="6">
        <v>248.8</v>
      </c>
      <c r="F1046" s="5">
        <v>0.8</v>
      </c>
      <c r="G1046" s="5">
        <v>415</v>
      </c>
      <c r="H1046" s="6">
        <v>3.5530421216848671</v>
      </c>
      <c r="I1046" s="6">
        <v>0.40406910661513978</v>
      </c>
      <c r="J1046" s="6">
        <v>89.567999999999998</v>
      </c>
      <c r="K1046" s="1" t="s">
        <v>16</v>
      </c>
      <c r="L1046" s="1" t="s">
        <v>17</v>
      </c>
      <c r="M1046" s="1" t="s">
        <v>16</v>
      </c>
      <c r="N1046" s="1">
        <v>1</v>
      </c>
      <c r="O1046" s="1">
        <v>1</v>
      </c>
      <c r="P1046" s="5">
        <v>25</v>
      </c>
    </row>
    <row r="1047" spans="1:16">
      <c r="A1047" s="1">
        <v>108</v>
      </c>
      <c r="B1047" s="1">
        <v>6</v>
      </c>
      <c r="C1047" s="1">
        <v>14676</v>
      </c>
      <c r="D1047" s="6">
        <v>0.4</v>
      </c>
      <c r="E1047" s="6">
        <v>299.5</v>
      </c>
      <c r="F1047" s="5">
        <v>1</v>
      </c>
      <c r="G1047" s="5">
        <v>403.5</v>
      </c>
      <c r="H1047" s="6">
        <v>2.2351982618142312</v>
      </c>
      <c r="I1047" s="6">
        <v>0.37176342327609702</v>
      </c>
      <c r="J1047" s="6">
        <v>119.8</v>
      </c>
      <c r="K1047" s="1" t="s">
        <v>16</v>
      </c>
      <c r="L1047" s="1" t="s">
        <v>17</v>
      </c>
      <c r="M1047" s="1" t="s">
        <v>16</v>
      </c>
      <c r="N1047" s="1">
        <v>1</v>
      </c>
      <c r="O1047" s="1">
        <v>1</v>
      </c>
      <c r="P1047" s="5">
        <v>35</v>
      </c>
    </row>
    <row r="1048" spans="1:16">
      <c r="A1048" s="1">
        <v>108</v>
      </c>
      <c r="B1048" s="1">
        <v>7</v>
      </c>
      <c r="C1048" s="1">
        <v>14505</v>
      </c>
      <c r="D1048" s="6">
        <v>0.44</v>
      </c>
      <c r="E1048" s="6">
        <v>298</v>
      </c>
      <c r="F1048" s="5">
        <v>1.1000000000000001</v>
      </c>
      <c r="G1048" s="5">
        <v>249.4</v>
      </c>
      <c r="H1048" s="6">
        <v>2.1271806415306695</v>
      </c>
      <c r="I1048" s="6">
        <v>0.35973802137194072</v>
      </c>
      <c r="J1048" s="6">
        <v>131.12</v>
      </c>
      <c r="K1048" s="1" t="s">
        <v>16</v>
      </c>
      <c r="L1048" s="1" t="s">
        <v>17</v>
      </c>
      <c r="M1048" s="1" t="s">
        <v>16</v>
      </c>
      <c r="N1048" s="1">
        <v>1</v>
      </c>
      <c r="O1048" s="1">
        <v>1</v>
      </c>
      <c r="P1048" s="5">
        <v>63</v>
      </c>
    </row>
    <row r="1049" spans="1:16">
      <c r="A1049" s="1">
        <v>108</v>
      </c>
      <c r="B1049" s="1">
        <v>8</v>
      </c>
      <c r="C1049" s="1">
        <v>14078</v>
      </c>
      <c r="D1049" s="6">
        <v>0.44</v>
      </c>
      <c r="E1049" s="6">
        <v>305.89999999999998</v>
      </c>
      <c r="F1049" s="5">
        <v>1</v>
      </c>
      <c r="G1049" s="5">
        <v>634.6</v>
      </c>
      <c r="H1049" s="6">
        <v>2.2444678609062172</v>
      </c>
      <c r="I1049" s="6">
        <v>0.31119477198465689</v>
      </c>
      <c r="J1049" s="6">
        <v>134.596</v>
      </c>
      <c r="K1049" s="1" t="s">
        <v>16</v>
      </c>
      <c r="L1049" s="1" t="s">
        <v>17</v>
      </c>
      <c r="M1049" s="1" t="s">
        <v>16</v>
      </c>
      <c r="N1049" s="1">
        <v>1</v>
      </c>
      <c r="O1049" s="1">
        <v>1</v>
      </c>
      <c r="P1049" s="5">
        <v>25</v>
      </c>
    </row>
    <row r="1050" spans="1:16">
      <c r="A1050" s="1">
        <v>108</v>
      </c>
      <c r="B1050" s="1">
        <v>9</v>
      </c>
      <c r="C1050" s="1">
        <v>14280</v>
      </c>
      <c r="D1050" s="6">
        <v>0.44</v>
      </c>
      <c r="E1050" s="6">
        <v>328.3</v>
      </c>
      <c r="F1050" s="5">
        <v>0.9</v>
      </c>
      <c r="G1050" s="5">
        <v>718.7</v>
      </c>
      <c r="H1050" s="6">
        <v>2.209082308420057</v>
      </c>
      <c r="I1050" s="6">
        <v>0.25308123249299719</v>
      </c>
      <c r="J1050" s="6">
        <v>144.452</v>
      </c>
      <c r="K1050" s="1" t="s">
        <v>16</v>
      </c>
      <c r="L1050" s="1" t="s">
        <v>17</v>
      </c>
      <c r="M1050" s="1" t="s">
        <v>16</v>
      </c>
      <c r="N1050" s="1">
        <v>1</v>
      </c>
      <c r="O1050" s="1">
        <v>1</v>
      </c>
      <c r="P1050" s="5">
        <v>22</v>
      </c>
    </row>
    <row r="1051" spans="1:16">
      <c r="A1051" s="1">
        <v>108</v>
      </c>
      <c r="B1051" s="1">
        <v>10</v>
      </c>
      <c r="C1051" s="1">
        <v>14168</v>
      </c>
      <c r="D1051" s="6">
        <v>0.48</v>
      </c>
      <c r="E1051" s="6">
        <v>317.3</v>
      </c>
      <c r="F1051" s="5">
        <v>1</v>
      </c>
      <c r="G1051" s="5">
        <v>573.29999999999995</v>
      </c>
      <c r="H1051" s="6">
        <v>2.1735030645921736</v>
      </c>
      <c r="I1051" s="6">
        <v>0.26030491247882553</v>
      </c>
      <c r="J1051" s="6">
        <v>152.304</v>
      </c>
      <c r="K1051" s="1" t="s">
        <v>16</v>
      </c>
      <c r="L1051" s="1" t="s">
        <v>17</v>
      </c>
      <c r="M1051" s="1" t="s">
        <v>16</v>
      </c>
      <c r="N1051" s="1">
        <v>1</v>
      </c>
      <c r="O1051" s="1">
        <v>1</v>
      </c>
      <c r="P1051" s="5">
        <v>28</v>
      </c>
    </row>
    <row r="1052" spans="1:16">
      <c r="A1052" s="1">
        <v>109</v>
      </c>
      <c r="B1052" s="1">
        <v>1</v>
      </c>
      <c r="C1052" s="1">
        <v>4444</v>
      </c>
      <c r="D1052" s="6">
        <v>0.06</v>
      </c>
      <c r="E1052" s="6">
        <v>217.2</v>
      </c>
      <c r="F1052" s="5">
        <v>0.4</v>
      </c>
      <c r="G1052" s="5">
        <v>219.2</v>
      </c>
      <c r="H1052" s="6">
        <v>2.3742603550295858</v>
      </c>
      <c r="I1052" s="6">
        <v>0.55963096309630966</v>
      </c>
      <c r="J1052" s="6">
        <v>13.031999999999998</v>
      </c>
      <c r="K1052" s="1" t="s">
        <v>16</v>
      </c>
      <c r="L1052" s="1" t="s">
        <v>16</v>
      </c>
      <c r="M1052" s="1" t="s">
        <v>16</v>
      </c>
      <c r="N1052" s="1">
        <v>3</v>
      </c>
      <c r="O1052" s="1">
        <v>1</v>
      </c>
      <c r="P1052" s="5">
        <v>6</v>
      </c>
    </row>
    <row r="1053" spans="1:16">
      <c r="A1053" s="1">
        <v>109</v>
      </c>
      <c r="B1053" s="1">
        <v>2</v>
      </c>
      <c r="C1053" s="1">
        <v>4544</v>
      </c>
      <c r="D1053" s="6">
        <v>0.08</v>
      </c>
      <c r="E1053" s="6">
        <v>217.4</v>
      </c>
      <c r="F1053" s="5">
        <v>0.5</v>
      </c>
      <c r="G1053" s="5">
        <v>86.9</v>
      </c>
      <c r="H1053" s="6">
        <v>2.6022566995768694</v>
      </c>
      <c r="I1053" s="6">
        <v>0.5484154929577465</v>
      </c>
      <c r="J1053" s="6">
        <v>17.391999999999999</v>
      </c>
      <c r="K1053" s="1" t="s">
        <v>16</v>
      </c>
      <c r="L1053" s="1" t="s">
        <v>16</v>
      </c>
      <c r="M1053" s="1" t="s">
        <v>16</v>
      </c>
      <c r="N1053" s="1">
        <v>3</v>
      </c>
      <c r="O1053" s="1">
        <v>1</v>
      </c>
      <c r="P1053" s="5">
        <v>19</v>
      </c>
    </row>
    <row r="1054" spans="1:16">
      <c r="A1054" s="1">
        <v>109</v>
      </c>
      <c r="B1054" s="1">
        <v>3</v>
      </c>
      <c r="C1054" s="1">
        <v>4411</v>
      </c>
      <c r="D1054" s="6">
        <v>0.1</v>
      </c>
      <c r="E1054" s="6">
        <v>213.5</v>
      </c>
      <c r="F1054" s="5">
        <v>0.5</v>
      </c>
      <c r="G1054" s="5">
        <v>185.8</v>
      </c>
      <c r="H1054" s="6">
        <v>2.7434210526315792</v>
      </c>
      <c r="I1054" s="6">
        <v>0.51666288823396056</v>
      </c>
      <c r="J1054" s="6">
        <v>21.35</v>
      </c>
      <c r="K1054" s="1" t="s">
        <v>16</v>
      </c>
      <c r="L1054" s="1" t="s">
        <v>16</v>
      </c>
      <c r="M1054" s="1" t="s">
        <v>16</v>
      </c>
      <c r="N1054" s="1">
        <v>3</v>
      </c>
      <c r="O1054" s="1">
        <v>1</v>
      </c>
      <c r="P1054" s="5">
        <v>11</v>
      </c>
    </row>
    <row r="1055" spans="1:16">
      <c r="A1055" s="1">
        <v>109</v>
      </c>
      <c r="B1055" s="1">
        <v>4</v>
      </c>
      <c r="C1055" s="1">
        <v>5243</v>
      </c>
      <c r="D1055" s="6">
        <v>0.1</v>
      </c>
      <c r="E1055" s="6">
        <v>230.9</v>
      </c>
      <c r="F1055" s="5">
        <v>0.5</v>
      </c>
      <c r="G1055" s="5">
        <v>100.9</v>
      </c>
      <c r="H1055" s="6">
        <v>2.4794841735052757</v>
      </c>
      <c r="I1055" s="6">
        <v>0.53366393286286473</v>
      </c>
      <c r="J1055" s="6">
        <v>23.09</v>
      </c>
      <c r="K1055" s="1" t="s">
        <v>16</v>
      </c>
      <c r="L1055" s="1" t="s">
        <v>16</v>
      </c>
      <c r="M1055" s="1" t="s">
        <v>16</v>
      </c>
      <c r="N1055" s="1">
        <v>3</v>
      </c>
      <c r="O1055" s="1">
        <v>1</v>
      </c>
      <c r="P1055" s="5">
        <v>22</v>
      </c>
    </row>
    <row r="1056" spans="1:16">
      <c r="A1056" s="1">
        <v>109</v>
      </c>
      <c r="B1056" s="1">
        <v>5</v>
      </c>
      <c r="C1056" s="1">
        <v>5063</v>
      </c>
      <c r="D1056" s="6">
        <v>0.13</v>
      </c>
      <c r="E1056" s="6">
        <v>228.6</v>
      </c>
      <c r="F1056" s="5">
        <v>0.6</v>
      </c>
      <c r="G1056" s="5">
        <v>276.8</v>
      </c>
      <c r="H1056" s="6">
        <v>2.0784103114930184</v>
      </c>
      <c r="I1056" s="6">
        <v>0.49417341497136086</v>
      </c>
      <c r="J1056" s="6">
        <v>29.718</v>
      </c>
      <c r="K1056" s="1" t="s">
        <v>16</v>
      </c>
      <c r="L1056" s="1" t="s">
        <v>16</v>
      </c>
      <c r="M1056" s="1" t="s">
        <v>16</v>
      </c>
      <c r="N1056" s="1">
        <v>3</v>
      </c>
      <c r="O1056" s="1">
        <v>1</v>
      </c>
      <c r="P1056" s="5">
        <v>11</v>
      </c>
    </row>
    <row r="1057" spans="1:16">
      <c r="A1057" s="1">
        <v>109</v>
      </c>
      <c r="B1057" s="1">
        <v>6</v>
      </c>
      <c r="C1057" s="1">
        <v>4854</v>
      </c>
      <c r="D1057" s="6">
        <v>0.16</v>
      </c>
      <c r="E1057" s="6">
        <v>224.5</v>
      </c>
      <c r="F1057" s="5">
        <v>1.3</v>
      </c>
      <c r="G1057" s="5">
        <v>151</v>
      </c>
      <c r="H1057" s="6">
        <v>1.3364293085655314</v>
      </c>
      <c r="I1057" s="6">
        <v>0.18252987227029255</v>
      </c>
      <c r="J1057" s="6">
        <v>35.92</v>
      </c>
      <c r="K1057" s="1" t="s">
        <v>16</v>
      </c>
      <c r="L1057" s="1" t="s">
        <v>16</v>
      </c>
      <c r="M1057" s="1" t="s">
        <v>16</v>
      </c>
      <c r="N1057" s="1">
        <v>3</v>
      </c>
      <c r="O1057" s="1">
        <v>1</v>
      </c>
      <c r="P1057" s="5">
        <v>23</v>
      </c>
    </row>
    <row r="1058" spans="1:16">
      <c r="A1058" s="1">
        <v>109</v>
      </c>
      <c r="B1058" s="1">
        <v>7</v>
      </c>
      <c r="C1058" s="1">
        <v>10632</v>
      </c>
      <c r="D1058" s="6">
        <v>0.16</v>
      </c>
      <c r="E1058" s="6">
        <v>349</v>
      </c>
      <c r="F1058" s="5">
        <v>1.4</v>
      </c>
      <c r="G1058" s="5">
        <v>88</v>
      </c>
      <c r="H1058" s="6">
        <v>1.1602497398543183</v>
      </c>
      <c r="I1058" s="6">
        <v>0.60496613995485327</v>
      </c>
      <c r="J1058" s="6">
        <v>55.84</v>
      </c>
      <c r="K1058" s="1" t="s">
        <v>16</v>
      </c>
      <c r="L1058" s="1" t="s">
        <v>16</v>
      </c>
      <c r="M1058" s="1" t="s">
        <v>16</v>
      </c>
      <c r="N1058" s="1">
        <v>3</v>
      </c>
      <c r="O1058" s="1">
        <v>1</v>
      </c>
      <c r="P1058" s="5">
        <v>40</v>
      </c>
    </row>
    <row r="1059" spans="1:16">
      <c r="A1059" s="1">
        <v>109</v>
      </c>
      <c r="B1059" s="1">
        <v>8</v>
      </c>
      <c r="C1059" s="1">
        <v>10372</v>
      </c>
      <c r="D1059" s="6">
        <v>0.16</v>
      </c>
      <c r="E1059" s="6">
        <v>353</v>
      </c>
      <c r="F1059" s="5">
        <v>1.3</v>
      </c>
      <c r="G1059" s="5">
        <v>386</v>
      </c>
      <c r="H1059" s="6">
        <v>1.205400192864031</v>
      </c>
      <c r="I1059" s="6">
        <v>0.5617045892788276</v>
      </c>
      <c r="J1059" s="6">
        <v>56.48</v>
      </c>
      <c r="K1059" s="1" t="s">
        <v>16</v>
      </c>
      <c r="L1059" s="1" t="s">
        <v>16</v>
      </c>
      <c r="M1059" s="1" t="s">
        <v>16</v>
      </c>
      <c r="N1059" s="1">
        <v>3</v>
      </c>
      <c r="O1059" s="1">
        <v>1</v>
      </c>
      <c r="P1059" s="5">
        <v>15</v>
      </c>
    </row>
    <row r="1060" spans="1:16">
      <c r="A1060" s="1">
        <v>109</v>
      </c>
      <c r="B1060" s="1">
        <v>9</v>
      </c>
      <c r="C1060" s="1">
        <v>10486</v>
      </c>
      <c r="D1060" s="6">
        <v>0.16</v>
      </c>
      <c r="E1060" s="6">
        <v>352.6</v>
      </c>
      <c r="F1060" s="5">
        <v>1.5</v>
      </c>
      <c r="G1060" s="5">
        <v>281</v>
      </c>
      <c r="H1060" s="6">
        <v>0.99910793933987496</v>
      </c>
      <c r="I1060" s="6">
        <v>0.53299637612054163</v>
      </c>
      <c r="J1060" s="6">
        <v>56.416000000000004</v>
      </c>
      <c r="K1060" s="1" t="s">
        <v>16</v>
      </c>
      <c r="L1060" s="1" t="s">
        <v>16</v>
      </c>
      <c r="M1060" s="1" t="s">
        <v>16</v>
      </c>
      <c r="N1060" s="1">
        <v>3</v>
      </c>
      <c r="O1060" s="1">
        <v>1</v>
      </c>
      <c r="P1060" s="5">
        <v>19</v>
      </c>
    </row>
    <row r="1061" spans="1:16">
      <c r="A1061" s="1">
        <v>109</v>
      </c>
      <c r="B1061" s="1">
        <v>10</v>
      </c>
      <c r="C1061" s="1">
        <v>10464</v>
      </c>
      <c r="D1061" s="6">
        <v>0.16</v>
      </c>
      <c r="E1061" s="6">
        <v>353</v>
      </c>
      <c r="F1061" s="5">
        <v>0.9</v>
      </c>
      <c r="G1061" s="5">
        <v>457</v>
      </c>
      <c r="H1061" s="6">
        <v>1.4103618421052631</v>
      </c>
      <c r="I1061" s="6">
        <v>0.50812308868501532</v>
      </c>
      <c r="J1061" s="6">
        <v>56.48</v>
      </c>
      <c r="K1061" s="1" t="s">
        <v>16</v>
      </c>
      <c r="L1061" s="1" t="s">
        <v>16</v>
      </c>
      <c r="M1061" s="1" t="s">
        <v>16</v>
      </c>
      <c r="N1061" s="1">
        <v>3</v>
      </c>
      <c r="O1061" s="1">
        <v>1</v>
      </c>
      <c r="P1061" s="5">
        <v>12</v>
      </c>
    </row>
    <row r="1062" spans="1:16">
      <c r="A1062" s="1">
        <v>110</v>
      </c>
      <c r="B1062" s="1">
        <v>1</v>
      </c>
      <c r="C1062" s="1">
        <v>6521</v>
      </c>
      <c r="D1062" s="6">
        <v>1</v>
      </c>
      <c r="E1062" s="6">
        <v>83</v>
      </c>
      <c r="F1062" s="5">
        <v>3.1</v>
      </c>
      <c r="G1062" s="5">
        <v>314</v>
      </c>
      <c r="H1062" s="6">
        <v>2.8304239401496258</v>
      </c>
      <c r="I1062" s="6">
        <v>0.37448244134335223</v>
      </c>
      <c r="J1062" s="6">
        <v>83</v>
      </c>
      <c r="K1062" s="1" t="s">
        <v>17</v>
      </c>
      <c r="L1062" s="1" t="s">
        <v>17</v>
      </c>
      <c r="M1062" s="1" t="s">
        <v>17</v>
      </c>
      <c r="N1062" s="1">
        <v>3</v>
      </c>
      <c r="O1062" s="1">
        <v>3</v>
      </c>
      <c r="P1062" s="5">
        <v>30</v>
      </c>
    </row>
    <row r="1063" spans="1:16">
      <c r="A1063" s="1">
        <v>110</v>
      </c>
      <c r="B1063" s="1">
        <v>2</v>
      </c>
      <c r="C1063" s="1">
        <v>6580</v>
      </c>
      <c r="D1063" s="6">
        <v>1</v>
      </c>
      <c r="E1063" s="6">
        <v>84.9</v>
      </c>
      <c r="F1063" s="5">
        <v>3.3</v>
      </c>
      <c r="G1063" s="5">
        <v>250</v>
      </c>
      <c r="H1063" s="6">
        <v>2.1557719054242002</v>
      </c>
      <c r="I1063" s="6">
        <v>0.35151975683890579</v>
      </c>
      <c r="J1063" s="6">
        <v>84.9</v>
      </c>
      <c r="K1063" s="1" t="s">
        <v>17</v>
      </c>
      <c r="L1063" s="1" t="s">
        <v>17</v>
      </c>
      <c r="M1063" s="1" t="s">
        <v>17</v>
      </c>
      <c r="N1063" s="1">
        <v>3</v>
      </c>
      <c r="O1063" s="1">
        <v>3</v>
      </c>
      <c r="P1063" s="5">
        <v>42</v>
      </c>
    </row>
    <row r="1064" spans="1:16">
      <c r="A1064" s="1">
        <v>110</v>
      </c>
      <c r="B1064" s="1">
        <v>3</v>
      </c>
      <c r="C1064" s="1">
        <v>6694</v>
      </c>
      <c r="D1064" s="6">
        <v>1</v>
      </c>
      <c r="E1064" s="6">
        <v>86.6</v>
      </c>
      <c r="F1064" s="5">
        <v>3.1</v>
      </c>
      <c r="G1064" s="5">
        <v>452</v>
      </c>
      <c r="H1064" s="6">
        <v>1.9939759036144573</v>
      </c>
      <c r="I1064" s="6">
        <v>0.26740364505527336</v>
      </c>
      <c r="J1064" s="6">
        <v>86.6</v>
      </c>
      <c r="K1064" s="1" t="s">
        <v>17</v>
      </c>
      <c r="L1064" s="1" t="s">
        <v>17</v>
      </c>
      <c r="M1064" s="1" t="s">
        <v>17</v>
      </c>
      <c r="N1064" s="1">
        <v>3</v>
      </c>
      <c r="O1064" s="1">
        <v>3</v>
      </c>
      <c r="P1064" s="5">
        <v>21</v>
      </c>
    </row>
    <row r="1065" spans="1:16">
      <c r="A1065" s="1">
        <v>110</v>
      </c>
      <c r="B1065" s="1">
        <v>4</v>
      </c>
      <c r="C1065" s="1">
        <v>6693</v>
      </c>
      <c r="D1065" s="6">
        <v>1</v>
      </c>
      <c r="E1065" s="6">
        <v>88.3</v>
      </c>
      <c r="F1065" s="5">
        <v>3.3</v>
      </c>
      <c r="G1065" s="5">
        <v>315</v>
      </c>
      <c r="H1065" s="6">
        <v>1.6043456291056091</v>
      </c>
      <c r="I1065" s="6">
        <v>0.25818018825638728</v>
      </c>
      <c r="J1065" s="6">
        <v>88.3</v>
      </c>
      <c r="K1065" s="1" t="s">
        <v>17</v>
      </c>
      <c r="L1065" s="1" t="s">
        <v>17</v>
      </c>
      <c r="M1065" s="1" t="s">
        <v>17</v>
      </c>
      <c r="N1065" s="1">
        <v>3</v>
      </c>
      <c r="O1065" s="1">
        <v>3</v>
      </c>
      <c r="P1065" s="5">
        <v>30</v>
      </c>
    </row>
    <row r="1066" spans="1:16">
      <c r="A1066" s="1">
        <v>110</v>
      </c>
      <c r="B1066" s="1">
        <v>5</v>
      </c>
      <c r="C1066" s="1">
        <v>7525</v>
      </c>
      <c r="D1066" s="6">
        <v>1</v>
      </c>
      <c r="E1066" s="6">
        <v>88.4</v>
      </c>
      <c r="F1066" s="5">
        <v>3.7</v>
      </c>
      <c r="G1066" s="5">
        <v>83</v>
      </c>
      <c r="H1066" s="6">
        <v>1.4488636363636362</v>
      </c>
      <c r="I1066" s="6">
        <v>0.32119601328903652</v>
      </c>
      <c r="J1066" s="6">
        <v>88.4</v>
      </c>
      <c r="K1066" s="1" t="s">
        <v>17</v>
      </c>
      <c r="L1066" s="1" t="s">
        <v>17</v>
      </c>
      <c r="M1066" s="1" t="s">
        <v>17</v>
      </c>
      <c r="N1066" s="1">
        <v>3</v>
      </c>
      <c r="O1066" s="1">
        <v>3</v>
      </c>
      <c r="P1066" s="5">
        <v>100</v>
      </c>
    </row>
    <row r="1067" spans="1:16">
      <c r="A1067" s="1">
        <v>110</v>
      </c>
      <c r="B1067" s="1">
        <v>6</v>
      </c>
      <c r="C1067" s="1">
        <v>8711</v>
      </c>
      <c r="D1067" s="6">
        <v>1</v>
      </c>
      <c r="E1067" s="6">
        <v>88.8</v>
      </c>
      <c r="F1067" s="5">
        <v>4.9000000000000004</v>
      </c>
      <c r="G1067" s="5">
        <v>77</v>
      </c>
      <c r="H1067" s="6">
        <v>1.1650485436893203</v>
      </c>
      <c r="I1067" s="6">
        <v>0.44495465503386522</v>
      </c>
      <c r="J1067" s="6">
        <v>88.8</v>
      </c>
      <c r="K1067" s="1" t="s">
        <v>17</v>
      </c>
      <c r="L1067" s="1" t="s">
        <v>17</v>
      </c>
      <c r="M1067" s="1" t="s">
        <v>17</v>
      </c>
      <c r="N1067" s="1">
        <v>3</v>
      </c>
      <c r="O1067" s="1">
        <v>3</v>
      </c>
      <c r="P1067" s="5">
        <v>100</v>
      </c>
    </row>
    <row r="1068" spans="1:16">
      <c r="A1068" s="1">
        <v>110</v>
      </c>
      <c r="B1068" s="1">
        <v>7</v>
      </c>
      <c r="C1068" s="1">
        <v>8337</v>
      </c>
      <c r="D1068" s="6">
        <v>0.55000000000000004</v>
      </c>
      <c r="E1068" s="6">
        <v>89.2</v>
      </c>
      <c r="F1068" s="5">
        <v>3.2</v>
      </c>
      <c r="G1068" s="5">
        <v>-218</v>
      </c>
      <c r="H1068" s="6">
        <v>0.622997508009968</v>
      </c>
      <c r="I1068" s="6">
        <v>0.32301787213626004</v>
      </c>
      <c r="J1068" s="6">
        <v>49.06</v>
      </c>
      <c r="K1068" s="1" t="s">
        <v>17</v>
      </c>
      <c r="L1068" s="1" t="s">
        <v>17</v>
      </c>
      <c r="M1068" s="1" t="s">
        <v>17</v>
      </c>
      <c r="N1068" s="1">
        <v>3</v>
      </c>
      <c r="O1068" s="1">
        <v>3</v>
      </c>
      <c r="P1068" s="5">
        <v>100</v>
      </c>
    </row>
    <row r="1069" spans="1:16">
      <c r="A1069" s="1">
        <v>110</v>
      </c>
      <c r="B1069" s="1">
        <v>8</v>
      </c>
      <c r="C1069" s="1">
        <v>7977</v>
      </c>
      <c r="D1069" s="6">
        <v>0.2</v>
      </c>
      <c r="E1069" s="6">
        <v>102.5</v>
      </c>
      <c r="F1069" s="5">
        <v>1.2</v>
      </c>
      <c r="G1069" s="5">
        <v>61</v>
      </c>
      <c r="H1069" s="6">
        <v>0.82659251769464104</v>
      </c>
      <c r="I1069" s="6">
        <v>0.34850194308637333</v>
      </c>
      <c r="J1069" s="6">
        <v>20.5</v>
      </c>
      <c r="K1069" s="1" t="s">
        <v>17</v>
      </c>
      <c r="L1069" s="1" t="s">
        <v>17</v>
      </c>
      <c r="M1069" s="1" t="s">
        <v>17</v>
      </c>
      <c r="N1069" s="1">
        <v>3</v>
      </c>
      <c r="O1069" s="1">
        <v>3</v>
      </c>
      <c r="P1069" s="5">
        <v>31</v>
      </c>
    </row>
    <row r="1070" spans="1:16">
      <c r="A1070" s="1">
        <v>110</v>
      </c>
      <c r="B1070" s="1">
        <v>9</v>
      </c>
      <c r="C1070" s="1">
        <v>7838</v>
      </c>
      <c r="D1070" s="6">
        <v>0.2</v>
      </c>
      <c r="E1070" s="6">
        <v>103.7</v>
      </c>
      <c r="F1070" s="5">
        <v>1.1000000000000001</v>
      </c>
      <c r="G1070" s="5">
        <v>-406</v>
      </c>
      <c r="H1070" s="6">
        <v>2.7930622009569381</v>
      </c>
      <c r="I1070" s="6">
        <v>0.51288594029089052</v>
      </c>
      <c r="J1070" s="6">
        <v>20.74</v>
      </c>
      <c r="K1070" s="1" t="s">
        <v>17</v>
      </c>
      <c r="L1070" s="1" t="s">
        <v>17</v>
      </c>
      <c r="M1070" s="1" t="s">
        <v>17</v>
      </c>
      <c r="N1070" s="1">
        <v>3</v>
      </c>
      <c r="O1070" s="1">
        <v>3</v>
      </c>
      <c r="P1070" s="5">
        <v>100</v>
      </c>
    </row>
    <row r="1071" spans="1:16">
      <c r="A1071" s="1">
        <v>110</v>
      </c>
      <c r="B1071" s="1">
        <v>10</v>
      </c>
      <c r="C1071" s="1">
        <v>10956</v>
      </c>
      <c r="D1071" s="6">
        <v>0.2</v>
      </c>
      <c r="E1071" s="6">
        <v>114</v>
      </c>
      <c r="F1071" s="5">
        <v>0.5</v>
      </c>
      <c r="G1071" s="5">
        <v>1077</v>
      </c>
      <c r="H1071" s="6">
        <v>1.204069237777103</v>
      </c>
      <c r="I1071" s="6">
        <v>0.35542168674698793</v>
      </c>
      <c r="J1071" s="6">
        <v>22.8</v>
      </c>
      <c r="K1071" s="1" t="s">
        <v>17</v>
      </c>
      <c r="L1071" s="1" t="s">
        <v>17</v>
      </c>
      <c r="M1071" s="1" t="s">
        <v>17</v>
      </c>
      <c r="N1071" s="1">
        <v>3</v>
      </c>
      <c r="O1071" s="1">
        <v>3</v>
      </c>
      <c r="P1071" s="5">
        <v>4</v>
      </c>
    </row>
    <row r="1072" spans="1:16">
      <c r="A1072" s="1">
        <v>111</v>
      </c>
      <c r="B1072" s="1">
        <v>1</v>
      </c>
      <c r="C1072" s="1">
        <v>19446</v>
      </c>
      <c r="D1072" s="6">
        <v>1.72</v>
      </c>
      <c r="E1072" s="6">
        <v>205.6</v>
      </c>
      <c r="F1072" s="5">
        <v>2.9</v>
      </c>
      <c r="G1072" s="5">
        <v>619</v>
      </c>
      <c r="H1072" s="6">
        <v>1.8685400516795863</v>
      </c>
      <c r="I1072" s="6">
        <v>0.41813226370461792</v>
      </c>
      <c r="J1072" s="6">
        <v>353.63200000000001</v>
      </c>
      <c r="K1072" s="1" t="s">
        <v>17</v>
      </c>
      <c r="L1072" s="1" t="s">
        <v>17</v>
      </c>
      <c r="M1072" s="1" t="s">
        <v>17</v>
      </c>
      <c r="N1072" s="1">
        <v>3</v>
      </c>
      <c r="O1072" s="1">
        <v>1</v>
      </c>
      <c r="P1072" s="5">
        <v>57</v>
      </c>
    </row>
    <row r="1073" spans="1:16">
      <c r="A1073" s="1">
        <v>111</v>
      </c>
      <c r="B1073" s="1">
        <v>2</v>
      </c>
      <c r="C1073" s="1">
        <v>27914</v>
      </c>
      <c r="D1073" s="6">
        <v>1.72</v>
      </c>
      <c r="E1073" s="6">
        <v>246.7</v>
      </c>
      <c r="F1073" s="5">
        <v>3</v>
      </c>
      <c r="G1073" s="5">
        <v>733</v>
      </c>
      <c r="H1073" s="6">
        <v>1.8665667166416791</v>
      </c>
      <c r="I1073" s="6">
        <v>0.39249122304220102</v>
      </c>
      <c r="J1073" s="6">
        <v>424.32399999999996</v>
      </c>
      <c r="K1073" s="1" t="s">
        <v>17</v>
      </c>
      <c r="L1073" s="1" t="s">
        <v>17</v>
      </c>
      <c r="M1073" s="1" t="s">
        <v>17</v>
      </c>
      <c r="N1073" s="1">
        <v>3</v>
      </c>
      <c r="O1073" s="1">
        <v>1</v>
      </c>
      <c r="P1073" s="5">
        <v>48</v>
      </c>
    </row>
    <row r="1074" spans="1:16">
      <c r="A1074" s="1">
        <v>111</v>
      </c>
      <c r="B1074" s="1">
        <v>3</v>
      </c>
      <c r="C1074" s="1">
        <v>28764</v>
      </c>
      <c r="D1074" s="6">
        <v>1.72</v>
      </c>
      <c r="E1074" s="6">
        <v>247</v>
      </c>
      <c r="F1074" s="5">
        <v>2.7</v>
      </c>
      <c r="G1074" s="5">
        <v>532</v>
      </c>
      <c r="H1074" s="6">
        <v>1.9414414414414418</v>
      </c>
      <c r="I1074" s="6">
        <v>0.40091781393408427</v>
      </c>
      <c r="J1074" s="6">
        <v>424.84</v>
      </c>
      <c r="K1074" s="1" t="s">
        <v>17</v>
      </c>
      <c r="L1074" s="1" t="s">
        <v>17</v>
      </c>
      <c r="M1074" s="1" t="s">
        <v>17</v>
      </c>
      <c r="N1074" s="1">
        <v>3</v>
      </c>
      <c r="O1074" s="1">
        <v>1</v>
      </c>
      <c r="P1074" s="5">
        <v>79</v>
      </c>
    </row>
    <row r="1075" spans="1:16">
      <c r="A1075" s="1">
        <v>111</v>
      </c>
      <c r="B1075" s="1">
        <v>4</v>
      </c>
      <c r="C1075" s="1">
        <v>29374</v>
      </c>
      <c r="D1075" s="6">
        <v>0.8</v>
      </c>
      <c r="E1075" s="6">
        <v>247.5</v>
      </c>
      <c r="F1075" s="5">
        <v>1.6</v>
      </c>
      <c r="G1075" s="5">
        <v>-43</v>
      </c>
      <c r="H1075" s="6">
        <v>1.6917670682730923</v>
      </c>
      <c r="I1075" s="6">
        <v>0.44062776605161025</v>
      </c>
      <c r="J1075" s="6">
        <v>198</v>
      </c>
      <c r="K1075" s="1" t="s">
        <v>17</v>
      </c>
      <c r="L1075" s="1" t="s">
        <v>17</v>
      </c>
      <c r="M1075" s="1" t="s">
        <v>17</v>
      </c>
      <c r="N1075" s="1">
        <v>3</v>
      </c>
      <c r="O1075" s="1">
        <v>1</v>
      </c>
      <c r="P1075" s="5">
        <v>100</v>
      </c>
    </row>
    <row r="1076" spans="1:16">
      <c r="A1076" s="1">
        <v>111</v>
      </c>
      <c r="B1076" s="1">
        <v>5</v>
      </c>
      <c r="C1076" s="1">
        <v>29888</v>
      </c>
      <c r="D1076" s="6">
        <v>0.8</v>
      </c>
      <c r="E1076" s="6">
        <v>247.8</v>
      </c>
      <c r="F1076" s="5">
        <v>1.5</v>
      </c>
      <c r="G1076" s="5">
        <v>783</v>
      </c>
      <c r="H1076" s="6">
        <v>1.6553112418705482</v>
      </c>
      <c r="I1076" s="6">
        <v>0.42863356531049251</v>
      </c>
      <c r="J1076" s="6">
        <v>198.24</v>
      </c>
      <c r="K1076" s="1" t="s">
        <v>17</v>
      </c>
      <c r="L1076" s="1" t="s">
        <v>17</v>
      </c>
      <c r="M1076" s="1" t="s">
        <v>17</v>
      </c>
      <c r="N1076" s="1">
        <v>3</v>
      </c>
      <c r="O1076" s="1">
        <v>1</v>
      </c>
      <c r="P1076" s="5">
        <v>25</v>
      </c>
    </row>
    <row r="1077" spans="1:16">
      <c r="A1077" s="1">
        <v>111</v>
      </c>
      <c r="B1077" s="1">
        <v>6</v>
      </c>
      <c r="C1077" s="1">
        <v>30499</v>
      </c>
      <c r="D1077" s="6">
        <v>0.8</v>
      </c>
      <c r="E1077" s="6">
        <v>247.9</v>
      </c>
      <c r="F1077" s="5">
        <v>1.9</v>
      </c>
      <c r="G1077" s="5">
        <v>914</v>
      </c>
      <c r="H1077" s="6">
        <v>1.2464224384659417</v>
      </c>
      <c r="I1077" s="6">
        <v>0.41332502705006724</v>
      </c>
      <c r="J1077" s="6">
        <v>198.32</v>
      </c>
      <c r="K1077" s="1" t="s">
        <v>17</v>
      </c>
      <c r="L1077" s="1" t="s">
        <v>17</v>
      </c>
      <c r="M1077" s="1" t="s">
        <v>17</v>
      </c>
      <c r="N1077" s="1">
        <v>3</v>
      </c>
      <c r="O1077" s="1">
        <v>1</v>
      </c>
      <c r="P1077" s="5">
        <v>22</v>
      </c>
    </row>
    <row r="1078" spans="1:16">
      <c r="A1078" s="1">
        <v>111</v>
      </c>
      <c r="B1078" s="1">
        <v>7</v>
      </c>
      <c r="C1078" s="1">
        <v>31551</v>
      </c>
      <c r="D1078" s="6">
        <v>0.8</v>
      </c>
      <c r="E1078" s="6">
        <v>250.3</v>
      </c>
      <c r="F1078" s="5">
        <v>1.5</v>
      </c>
      <c r="G1078" s="5">
        <v>966</v>
      </c>
      <c r="H1078" s="6">
        <v>1.3656560376372191</v>
      </c>
      <c r="I1078" s="6">
        <v>0.38280878577541122</v>
      </c>
      <c r="J1078" s="6">
        <v>200.24</v>
      </c>
      <c r="K1078" s="1" t="s">
        <v>17</v>
      </c>
      <c r="L1078" s="1" t="s">
        <v>17</v>
      </c>
      <c r="M1078" s="1" t="s">
        <v>17</v>
      </c>
      <c r="N1078" s="1">
        <v>3</v>
      </c>
      <c r="O1078" s="1">
        <v>1</v>
      </c>
      <c r="P1078" s="5">
        <v>20</v>
      </c>
    </row>
    <row r="1079" spans="1:16">
      <c r="A1079" s="1">
        <v>111</v>
      </c>
      <c r="B1079" s="1">
        <v>8</v>
      </c>
      <c r="C1079" s="1">
        <v>32764</v>
      </c>
      <c r="D1079" s="6">
        <v>0.8</v>
      </c>
      <c r="E1079" s="6">
        <v>253.7</v>
      </c>
      <c r="F1079" s="5">
        <v>1.3</v>
      </c>
      <c r="G1079" s="5">
        <v>1130</v>
      </c>
      <c r="H1079" s="6">
        <v>1.4062872112407714</v>
      </c>
      <c r="I1079" s="6">
        <v>0.35493224270540835</v>
      </c>
      <c r="J1079" s="6">
        <v>202.96</v>
      </c>
      <c r="K1079" s="1" t="s">
        <v>17</v>
      </c>
      <c r="L1079" s="1" t="s">
        <v>17</v>
      </c>
      <c r="M1079" s="1" t="s">
        <v>17</v>
      </c>
      <c r="N1079" s="1">
        <v>3</v>
      </c>
      <c r="O1079" s="1">
        <v>1</v>
      </c>
      <c r="P1079" s="5">
        <v>18</v>
      </c>
    </row>
    <row r="1080" spans="1:16">
      <c r="A1080" s="1">
        <v>111</v>
      </c>
      <c r="B1080" s="1">
        <v>9</v>
      </c>
      <c r="C1080" s="1">
        <v>33460</v>
      </c>
      <c r="D1080" s="6">
        <v>0.92</v>
      </c>
      <c r="E1080" s="6">
        <v>258.2</v>
      </c>
      <c r="F1080" s="5">
        <v>1.5</v>
      </c>
      <c r="G1080" s="5">
        <v>1056</v>
      </c>
      <c r="H1080" s="6">
        <v>1.258098223615465</v>
      </c>
      <c r="I1080" s="6">
        <v>0.30717274357441721</v>
      </c>
      <c r="J1080" s="6">
        <v>237.54400000000001</v>
      </c>
      <c r="K1080" s="1" t="s">
        <v>17</v>
      </c>
      <c r="L1080" s="1" t="s">
        <v>17</v>
      </c>
      <c r="M1080" s="1" t="s">
        <v>17</v>
      </c>
      <c r="N1080" s="1">
        <v>3</v>
      </c>
      <c r="O1080" s="1">
        <v>1</v>
      </c>
      <c r="P1080" s="5">
        <v>22</v>
      </c>
    </row>
    <row r="1081" spans="1:16">
      <c r="A1081" s="1">
        <v>111</v>
      </c>
      <c r="B1081" s="1">
        <v>10</v>
      </c>
      <c r="C1081" s="1">
        <v>34589</v>
      </c>
      <c r="D1081" s="6">
        <v>1.2</v>
      </c>
      <c r="E1081" s="6">
        <v>275.7</v>
      </c>
      <c r="F1081" s="5">
        <v>2</v>
      </c>
      <c r="G1081" s="5">
        <v>758</v>
      </c>
      <c r="H1081" s="6">
        <v>1.355119825708061</v>
      </c>
      <c r="I1081" s="6">
        <v>0.30347798433027839</v>
      </c>
      <c r="J1081" s="6">
        <v>330.84</v>
      </c>
      <c r="K1081" s="1" t="s">
        <v>17</v>
      </c>
      <c r="L1081" s="1" t="s">
        <v>17</v>
      </c>
      <c r="M1081" s="1" t="s">
        <v>17</v>
      </c>
      <c r="N1081" s="1">
        <v>3</v>
      </c>
      <c r="O1081" s="1">
        <v>1</v>
      </c>
      <c r="P1081" s="5">
        <v>41</v>
      </c>
    </row>
    <row r="1082" spans="1:16">
      <c r="A1082" s="1">
        <v>112</v>
      </c>
      <c r="B1082" s="1">
        <v>1</v>
      </c>
      <c r="C1082" s="1">
        <v>15958</v>
      </c>
      <c r="D1082" s="6">
        <v>0.26</v>
      </c>
      <c r="E1082" s="6">
        <v>976.6</v>
      </c>
      <c r="F1082" s="5">
        <v>2.6</v>
      </c>
      <c r="G1082" s="5">
        <v>750</v>
      </c>
      <c r="H1082" s="6">
        <v>2.770083102493075</v>
      </c>
      <c r="I1082" s="6">
        <v>0.52061661862388775</v>
      </c>
      <c r="J1082" s="6">
        <v>253.91600000000003</v>
      </c>
      <c r="K1082" s="1" t="s">
        <v>16</v>
      </c>
      <c r="L1082" s="1" t="s">
        <v>17</v>
      </c>
      <c r="M1082" s="1" t="s">
        <v>16</v>
      </c>
      <c r="N1082" s="1">
        <v>1</v>
      </c>
      <c r="O1082" s="1">
        <v>3</v>
      </c>
      <c r="P1082" s="5">
        <v>34</v>
      </c>
    </row>
    <row r="1083" spans="1:16">
      <c r="A1083" s="1">
        <v>112</v>
      </c>
      <c r="B1083" s="1">
        <v>2</v>
      </c>
      <c r="C1083" s="1">
        <v>16745</v>
      </c>
      <c r="D1083" s="6">
        <v>0.28000000000000003</v>
      </c>
      <c r="E1083" s="6">
        <v>951.9</v>
      </c>
      <c r="F1083" s="5">
        <v>1.9</v>
      </c>
      <c r="G1083" s="5">
        <v>906</v>
      </c>
      <c r="H1083" s="6">
        <v>3.576732673267327</v>
      </c>
      <c r="I1083" s="6">
        <v>0.5271424305762914</v>
      </c>
      <c r="J1083" s="6">
        <v>266.53200000000004</v>
      </c>
      <c r="K1083" s="1" t="s">
        <v>16</v>
      </c>
      <c r="L1083" s="1" t="s">
        <v>17</v>
      </c>
      <c r="M1083" s="1" t="s">
        <v>16</v>
      </c>
      <c r="N1083" s="1">
        <v>1</v>
      </c>
      <c r="O1083" s="1">
        <v>3</v>
      </c>
      <c r="P1083" s="5">
        <v>29</v>
      </c>
    </row>
    <row r="1084" spans="1:16">
      <c r="A1084" s="1">
        <v>112</v>
      </c>
      <c r="B1084" s="1">
        <v>3</v>
      </c>
      <c r="C1084" s="1">
        <v>16719</v>
      </c>
      <c r="D1084" s="6">
        <v>0.31</v>
      </c>
      <c r="E1084" s="6">
        <v>916.3</v>
      </c>
      <c r="F1084" s="5">
        <v>1.6</v>
      </c>
      <c r="G1084" s="5">
        <v>1072</v>
      </c>
      <c r="H1084" s="6">
        <v>4.8245614035087714</v>
      </c>
      <c r="I1084" s="6">
        <v>0.51354746097254622</v>
      </c>
      <c r="J1084" s="6">
        <v>284.053</v>
      </c>
      <c r="K1084" s="1" t="s">
        <v>16</v>
      </c>
      <c r="L1084" s="1" t="s">
        <v>17</v>
      </c>
      <c r="M1084" s="1" t="s">
        <v>16</v>
      </c>
      <c r="N1084" s="1">
        <v>1</v>
      </c>
      <c r="O1084" s="1">
        <v>3</v>
      </c>
      <c r="P1084" s="5">
        <v>27</v>
      </c>
    </row>
    <row r="1085" spans="1:16">
      <c r="A1085" s="1">
        <v>112</v>
      </c>
      <c r="B1085" s="1">
        <v>4</v>
      </c>
      <c r="C1085" s="1">
        <v>18375</v>
      </c>
      <c r="D1085" s="6">
        <v>0.35</v>
      </c>
      <c r="E1085" s="6">
        <v>900.2</v>
      </c>
      <c r="F1085" s="5">
        <v>1.5</v>
      </c>
      <c r="G1085" s="5">
        <v>1255</v>
      </c>
      <c r="H1085" s="6">
        <v>5.0563063063063067</v>
      </c>
      <c r="I1085" s="6">
        <v>0.50666666666666671</v>
      </c>
      <c r="J1085" s="6">
        <v>315.07</v>
      </c>
      <c r="K1085" s="1" t="s">
        <v>16</v>
      </c>
      <c r="L1085" s="1" t="s">
        <v>17</v>
      </c>
      <c r="M1085" s="1" t="s">
        <v>16</v>
      </c>
      <c r="N1085" s="1">
        <v>1</v>
      </c>
      <c r="O1085" s="1">
        <v>3</v>
      </c>
      <c r="P1085" s="5">
        <v>25</v>
      </c>
    </row>
    <row r="1086" spans="1:16">
      <c r="A1086" s="1">
        <v>112</v>
      </c>
      <c r="B1086" s="1">
        <v>5</v>
      </c>
      <c r="C1086" s="1">
        <v>24366</v>
      </c>
      <c r="D1086" s="6">
        <v>0.38</v>
      </c>
      <c r="E1086" s="6">
        <v>949.1</v>
      </c>
      <c r="F1086" s="5">
        <v>1.2</v>
      </c>
      <c r="G1086" s="5">
        <v>841</v>
      </c>
      <c r="H1086" s="6">
        <v>4.4803370786516847</v>
      </c>
      <c r="I1086" s="6">
        <v>0.50484281375687434</v>
      </c>
      <c r="J1086" s="6">
        <v>360.65800000000002</v>
      </c>
      <c r="K1086" s="1" t="s">
        <v>16</v>
      </c>
      <c r="L1086" s="1" t="s">
        <v>17</v>
      </c>
      <c r="M1086" s="1" t="s">
        <v>16</v>
      </c>
      <c r="N1086" s="1">
        <v>1</v>
      </c>
      <c r="O1086" s="1">
        <v>3</v>
      </c>
      <c r="P1086" s="5">
        <v>42</v>
      </c>
    </row>
    <row r="1087" spans="1:16">
      <c r="A1087" s="1">
        <v>112</v>
      </c>
      <c r="B1087" s="1">
        <v>6</v>
      </c>
      <c r="C1087" s="1">
        <v>25364</v>
      </c>
      <c r="D1087" s="6">
        <v>0.41</v>
      </c>
      <c r="E1087" s="6">
        <v>941.4</v>
      </c>
      <c r="F1087" s="5">
        <v>1.3</v>
      </c>
      <c r="G1087" s="5">
        <v>1808</v>
      </c>
      <c r="H1087" s="6">
        <v>4.0616966580976861</v>
      </c>
      <c r="I1087" s="6">
        <v>0.50544078221100774</v>
      </c>
      <c r="J1087" s="6">
        <v>385.97399999999999</v>
      </c>
      <c r="K1087" s="1" t="s">
        <v>16</v>
      </c>
      <c r="L1087" s="1" t="s">
        <v>17</v>
      </c>
      <c r="M1087" s="1" t="s">
        <v>16</v>
      </c>
      <c r="N1087" s="1">
        <v>1</v>
      </c>
      <c r="O1087" s="1">
        <v>3</v>
      </c>
      <c r="P1087" s="5">
        <v>23</v>
      </c>
    </row>
    <row r="1088" spans="1:16">
      <c r="A1088" s="1">
        <v>112</v>
      </c>
      <c r="B1088" s="1">
        <v>7</v>
      </c>
      <c r="C1088" s="1">
        <v>26969</v>
      </c>
      <c r="D1088" s="6">
        <v>0.45</v>
      </c>
      <c r="E1088" s="6">
        <v>944.3</v>
      </c>
      <c r="F1088" s="5">
        <v>1.3</v>
      </c>
      <c r="G1088" s="5">
        <v>1938</v>
      </c>
      <c r="H1088" s="6">
        <v>3.7397420867526381</v>
      </c>
      <c r="I1088" s="6">
        <v>0.4674997219029256</v>
      </c>
      <c r="J1088" s="6">
        <v>424.935</v>
      </c>
      <c r="K1088" s="1" t="s">
        <v>16</v>
      </c>
      <c r="L1088" s="1" t="s">
        <v>17</v>
      </c>
      <c r="M1088" s="1" t="s">
        <v>16</v>
      </c>
      <c r="N1088" s="1">
        <v>1</v>
      </c>
      <c r="O1088" s="1">
        <v>3</v>
      </c>
      <c r="P1088" s="5">
        <v>23</v>
      </c>
    </row>
    <row r="1089" spans="1:16">
      <c r="A1089" s="1">
        <v>112</v>
      </c>
      <c r="B1089" s="1">
        <v>8</v>
      </c>
      <c r="C1089" s="1">
        <v>29090</v>
      </c>
      <c r="D1089" s="6">
        <v>0.49</v>
      </c>
      <c r="E1089" s="6">
        <v>939.24</v>
      </c>
      <c r="F1089" s="5">
        <v>1.5</v>
      </c>
      <c r="G1089" s="5">
        <v>2236</v>
      </c>
      <c r="H1089" s="6">
        <v>3.5561797752808988</v>
      </c>
      <c r="I1089" s="6">
        <v>0.43090409075283603</v>
      </c>
      <c r="J1089" s="6">
        <v>460.2276</v>
      </c>
      <c r="K1089" s="1" t="s">
        <v>16</v>
      </c>
      <c r="L1089" s="1" t="s">
        <v>17</v>
      </c>
      <c r="M1089" s="1" t="s">
        <v>16</v>
      </c>
      <c r="N1089" s="1">
        <v>1</v>
      </c>
      <c r="O1089" s="1">
        <v>3</v>
      </c>
      <c r="P1089" s="5">
        <v>21</v>
      </c>
    </row>
    <row r="1090" spans="1:16">
      <c r="A1090" s="1">
        <v>112</v>
      </c>
      <c r="B1090" s="1">
        <v>9</v>
      </c>
      <c r="C1090" s="1">
        <v>34648</v>
      </c>
      <c r="D1090" s="6">
        <v>0.56999999999999995</v>
      </c>
      <c r="E1090" s="6">
        <v>1028.0999999999999</v>
      </c>
      <c r="F1090" s="5">
        <v>1.6</v>
      </c>
      <c r="G1090" s="5">
        <v>2361</v>
      </c>
      <c r="H1090" s="6">
        <v>3.3011413520632131</v>
      </c>
      <c r="I1090" s="6">
        <v>0.41999538212883858</v>
      </c>
      <c r="J1090" s="6">
        <v>586.01699999999994</v>
      </c>
      <c r="K1090" s="1" t="s">
        <v>16</v>
      </c>
      <c r="L1090" s="1" t="s">
        <v>17</v>
      </c>
      <c r="M1090" s="1" t="s">
        <v>16</v>
      </c>
      <c r="N1090" s="1">
        <v>1</v>
      </c>
      <c r="O1090" s="1">
        <v>3</v>
      </c>
      <c r="P1090" s="5">
        <v>23</v>
      </c>
    </row>
    <row r="1091" spans="1:16">
      <c r="A1091" s="1">
        <v>112</v>
      </c>
      <c r="B1091" s="1">
        <v>10</v>
      </c>
      <c r="C1091" s="1">
        <v>40035</v>
      </c>
      <c r="D1091" s="6">
        <v>0.7</v>
      </c>
      <c r="E1091" s="6">
        <v>1022.2</v>
      </c>
      <c r="F1091" s="5">
        <v>1.5</v>
      </c>
      <c r="G1091" s="5">
        <v>2788</v>
      </c>
      <c r="H1091" s="6">
        <v>3.4087591240875916</v>
      </c>
      <c r="I1091" s="6">
        <v>0.42907455976020981</v>
      </c>
      <c r="J1091" s="6">
        <v>715.54</v>
      </c>
      <c r="K1091" s="1" t="s">
        <v>16</v>
      </c>
      <c r="L1091" s="1" t="s">
        <v>17</v>
      </c>
      <c r="M1091" s="1" t="s">
        <v>16</v>
      </c>
      <c r="N1091" s="1">
        <v>1</v>
      </c>
      <c r="O1091" s="1">
        <v>3</v>
      </c>
      <c r="P1091" s="5">
        <v>24</v>
      </c>
    </row>
    <row r="1092" spans="1:16">
      <c r="A1092" s="1">
        <v>113</v>
      </c>
      <c r="B1092" s="1">
        <v>1</v>
      </c>
      <c r="C1092" s="1">
        <v>9891</v>
      </c>
      <c r="D1092" s="6">
        <v>0.8</v>
      </c>
      <c r="E1092" s="6">
        <v>247.3</v>
      </c>
      <c r="F1092" s="5">
        <v>2.8</v>
      </c>
      <c r="G1092" s="5">
        <v>297</v>
      </c>
      <c r="H1092" s="6">
        <v>2.8300921187308088</v>
      </c>
      <c r="I1092" s="6">
        <v>0.50692548781720759</v>
      </c>
      <c r="J1092" s="6">
        <v>197.84</v>
      </c>
      <c r="K1092" s="1" t="s">
        <v>17</v>
      </c>
      <c r="L1092" s="1" t="s">
        <v>17</v>
      </c>
      <c r="M1092" s="1" t="s">
        <v>16</v>
      </c>
      <c r="N1092" s="1">
        <v>2</v>
      </c>
      <c r="O1092" s="1">
        <v>1</v>
      </c>
      <c r="P1092" s="5">
        <v>78</v>
      </c>
    </row>
    <row r="1093" spans="1:16">
      <c r="A1093" s="1">
        <v>113</v>
      </c>
      <c r="B1093" s="1">
        <v>2</v>
      </c>
      <c r="C1093" s="1">
        <v>9123</v>
      </c>
      <c r="D1093" s="6">
        <v>0.8</v>
      </c>
      <c r="E1093" s="6">
        <v>250.7</v>
      </c>
      <c r="F1093" s="5">
        <v>2.4</v>
      </c>
      <c r="G1093" s="5">
        <v>456</v>
      </c>
      <c r="H1093" s="6">
        <v>3.8491189427312777</v>
      </c>
      <c r="I1093" s="6">
        <v>0.50005480653293877</v>
      </c>
      <c r="J1093" s="6">
        <v>200.56</v>
      </c>
      <c r="K1093" s="1" t="s">
        <v>17</v>
      </c>
      <c r="L1093" s="1" t="s">
        <v>17</v>
      </c>
      <c r="M1093" s="1" t="s">
        <v>16</v>
      </c>
      <c r="N1093" s="1">
        <v>2</v>
      </c>
      <c r="O1093" s="1">
        <v>1</v>
      </c>
      <c r="P1093" s="5">
        <v>50</v>
      </c>
    </row>
    <row r="1094" spans="1:16">
      <c r="A1094" s="1">
        <v>113</v>
      </c>
      <c r="B1094" s="1">
        <v>3</v>
      </c>
      <c r="C1094" s="1">
        <v>7530</v>
      </c>
      <c r="D1094" s="6">
        <v>0.8</v>
      </c>
      <c r="E1094" s="6">
        <v>242.5</v>
      </c>
      <c r="F1094" s="5">
        <v>2</v>
      </c>
      <c r="G1094" s="5">
        <v>669</v>
      </c>
      <c r="H1094" s="6">
        <v>4.2976939203354299</v>
      </c>
      <c r="I1094" s="6">
        <v>0.51142098273572378</v>
      </c>
      <c r="J1094" s="6">
        <v>194</v>
      </c>
      <c r="K1094" s="1" t="s">
        <v>17</v>
      </c>
      <c r="L1094" s="1" t="s">
        <v>17</v>
      </c>
      <c r="M1094" s="1" t="s">
        <v>16</v>
      </c>
      <c r="N1094" s="1">
        <v>2</v>
      </c>
      <c r="O1094" s="1">
        <v>1</v>
      </c>
      <c r="P1094" s="5">
        <v>30</v>
      </c>
    </row>
    <row r="1095" spans="1:16">
      <c r="A1095" s="1">
        <v>113</v>
      </c>
      <c r="B1095" s="1">
        <v>4</v>
      </c>
      <c r="C1095" s="1">
        <v>7952</v>
      </c>
      <c r="D1095" s="6">
        <v>0.8</v>
      </c>
      <c r="E1095" s="6">
        <v>241.4</v>
      </c>
      <c r="F1095" s="5">
        <v>2.2000000000000002</v>
      </c>
      <c r="G1095" s="5">
        <v>130</v>
      </c>
      <c r="H1095" s="6">
        <v>3.859649122807018</v>
      </c>
      <c r="I1095" s="6">
        <v>0.56036217303822933</v>
      </c>
      <c r="J1095" s="6">
        <v>193.12</v>
      </c>
      <c r="K1095" s="1" t="s">
        <v>17</v>
      </c>
      <c r="L1095" s="1" t="s">
        <v>17</v>
      </c>
      <c r="M1095" s="1" t="s">
        <v>16</v>
      </c>
      <c r="N1095" s="1">
        <v>2</v>
      </c>
      <c r="O1095" s="1">
        <v>1</v>
      </c>
      <c r="P1095" s="5">
        <v>100</v>
      </c>
    </row>
    <row r="1096" spans="1:16">
      <c r="A1096" s="1">
        <v>113</v>
      </c>
      <c r="B1096" s="1">
        <v>5</v>
      </c>
      <c r="C1096" s="1">
        <v>8967</v>
      </c>
      <c r="D1096" s="6">
        <v>0.8</v>
      </c>
      <c r="E1096" s="6">
        <v>242.4</v>
      </c>
      <c r="F1096" s="5">
        <v>2.2000000000000002</v>
      </c>
      <c r="G1096" s="5">
        <v>113</v>
      </c>
      <c r="H1096" s="6">
        <v>4.1120976692563813</v>
      </c>
      <c r="I1096" s="6">
        <v>0.55023976803836283</v>
      </c>
      <c r="J1096" s="6">
        <v>193.92</v>
      </c>
      <c r="K1096" s="1" t="s">
        <v>17</v>
      </c>
      <c r="L1096" s="1" t="s">
        <v>17</v>
      </c>
      <c r="M1096" s="1" t="s">
        <v>16</v>
      </c>
      <c r="N1096" s="1">
        <v>2</v>
      </c>
      <c r="O1096" s="1">
        <v>1</v>
      </c>
      <c r="P1096" s="5">
        <v>100</v>
      </c>
    </row>
    <row r="1097" spans="1:16">
      <c r="A1097" s="1">
        <v>113</v>
      </c>
      <c r="B1097" s="1">
        <v>6</v>
      </c>
      <c r="C1097" s="1">
        <v>10010</v>
      </c>
      <c r="D1097" s="6">
        <v>0.8</v>
      </c>
      <c r="E1097" s="6">
        <v>243</v>
      </c>
      <c r="F1097" s="5">
        <v>2.4</v>
      </c>
      <c r="G1097" s="5">
        <v>723</v>
      </c>
      <c r="H1097" s="6">
        <v>2.9088471849865951</v>
      </c>
      <c r="I1097" s="6">
        <v>0.47542457542457545</v>
      </c>
      <c r="J1097" s="6">
        <v>194.4</v>
      </c>
      <c r="K1097" s="1" t="s">
        <v>17</v>
      </c>
      <c r="L1097" s="1" t="s">
        <v>17</v>
      </c>
      <c r="M1097" s="1" t="s">
        <v>16</v>
      </c>
      <c r="N1097" s="1">
        <v>2</v>
      </c>
      <c r="O1097" s="1">
        <v>1</v>
      </c>
      <c r="P1097" s="5">
        <v>27</v>
      </c>
    </row>
    <row r="1098" spans="1:16">
      <c r="A1098" s="1">
        <v>113</v>
      </c>
      <c r="B1098" s="1">
        <v>7</v>
      </c>
      <c r="C1098" s="1">
        <v>10425</v>
      </c>
      <c r="D1098" s="6">
        <v>0.8</v>
      </c>
      <c r="E1098" s="6">
        <v>244</v>
      </c>
      <c r="F1098" s="5">
        <v>2.2999999999999998</v>
      </c>
      <c r="G1098" s="5">
        <v>599</v>
      </c>
      <c r="H1098" s="6">
        <v>2.71484375</v>
      </c>
      <c r="I1098" s="6">
        <v>0.46436450839328536</v>
      </c>
      <c r="J1098" s="6">
        <v>195.2</v>
      </c>
      <c r="K1098" s="1" t="s">
        <v>17</v>
      </c>
      <c r="L1098" s="1" t="s">
        <v>17</v>
      </c>
      <c r="M1098" s="1" t="s">
        <v>16</v>
      </c>
      <c r="N1098" s="1">
        <v>2</v>
      </c>
      <c r="O1098" s="1">
        <v>1</v>
      </c>
      <c r="P1098" s="5">
        <v>33</v>
      </c>
    </row>
    <row r="1099" spans="1:16">
      <c r="A1099" s="1">
        <v>113</v>
      </c>
      <c r="B1099" s="1">
        <v>8</v>
      </c>
      <c r="C1099" s="1">
        <v>10760</v>
      </c>
      <c r="D1099" s="6">
        <v>0.8</v>
      </c>
      <c r="E1099" s="6">
        <v>258</v>
      </c>
      <c r="F1099" s="5">
        <v>2.4</v>
      </c>
      <c r="G1099" s="5">
        <v>331</v>
      </c>
      <c r="H1099" s="6">
        <v>2.5938967136150239</v>
      </c>
      <c r="I1099" s="6">
        <v>0.47918215613382897</v>
      </c>
      <c r="J1099" s="6">
        <v>206.4</v>
      </c>
      <c r="K1099" s="1" t="s">
        <v>17</v>
      </c>
      <c r="L1099" s="1" t="s">
        <v>17</v>
      </c>
      <c r="M1099" s="1" t="s">
        <v>16</v>
      </c>
      <c r="N1099" s="1">
        <v>2</v>
      </c>
      <c r="O1099" s="1">
        <v>1</v>
      </c>
      <c r="P1099" s="5">
        <v>59</v>
      </c>
    </row>
    <row r="1100" spans="1:16">
      <c r="A1100" s="1">
        <v>113</v>
      </c>
      <c r="B1100" s="1">
        <v>9</v>
      </c>
      <c r="C1100" s="1">
        <v>11798</v>
      </c>
      <c r="D1100" s="6">
        <v>0.8</v>
      </c>
      <c r="E1100" s="6">
        <v>258.60000000000002</v>
      </c>
      <c r="F1100" s="5">
        <v>2.7</v>
      </c>
      <c r="G1100" s="5">
        <v>643</v>
      </c>
      <c r="H1100" s="6">
        <v>2.0019342359767891</v>
      </c>
      <c r="I1100" s="6">
        <v>0.44431259535514495</v>
      </c>
      <c r="J1100" s="6">
        <v>206.88</v>
      </c>
      <c r="K1100" s="1" t="s">
        <v>17</v>
      </c>
      <c r="L1100" s="1" t="s">
        <v>17</v>
      </c>
      <c r="M1100" s="1" t="s">
        <v>16</v>
      </c>
      <c r="N1100" s="1">
        <v>2</v>
      </c>
      <c r="O1100" s="1">
        <v>1</v>
      </c>
      <c r="P1100" s="5">
        <v>32</v>
      </c>
    </row>
    <row r="1101" spans="1:16">
      <c r="A1101" s="1">
        <v>113</v>
      </c>
      <c r="B1101" s="1">
        <v>10</v>
      </c>
      <c r="C1101" s="1">
        <v>13101</v>
      </c>
      <c r="D1101" s="6">
        <v>0.8</v>
      </c>
      <c r="E1101" s="6">
        <v>263.2</v>
      </c>
      <c r="F1101" s="5">
        <v>2.1</v>
      </c>
      <c r="G1101" s="5">
        <v>1208</v>
      </c>
      <c r="H1101" s="6">
        <v>2.035822401614531</v>
      </c>
      <c r="I1101" s="6">
        <v>0.39325242347912376</v>
      </c>
      <c r="J1101" s="6">
        <v>210.56</v>
      </c>
      <c r="K1101" s="1" t="s">
        <v>17</v>
      </c>
      <c r="L1101" s="1" t="s">
        <v>17</v>
      </c>
      <c r="M1101" s="1" t="s">
        <v>16</v>
      </c>
      <c r="N1101" s="1">
        <v>2</v>
      </c>
      <c r="O1101" s="1">
        <v>1</v>
      </c>
      <c r="P1101" s="5">
        <v>17</v>
      </c>
    </row>
    <row r="1102" spans="1:16">
      <c r="A1102" s="1">
        <v>114</v>
      </c>
      <c r="B1102" s="1">
        <v>1</v>
      </c>
      <c r="C1102" s="1">
        <v>2877</v>
      </c>
      <c r="D1102" s="6">
        <v>0.26</v>
      </c>
      <c r="E1102" s="6">
        <v>87.5</v>
      </c>
      <c r="F1102" s="5">
        <v>2.4</v>
      </c>
      <c r="G1102" s="5">
        <v>59.8</v>
      </c>
      <c r="H1102" s="6">
        <v>1.0659898477157361</v>
      </c>
      <c r="I1102" s="6">
        <v>0.63781717066388599</v>
      </c>
      <c r="J1102" s="6">
        <v>22.75</v>
      </c>
      <c r="K1102" s="1" t="s">
        <v>16</v>
      </c>
      <c r="L1102" s="1" t="s">
        <v>17</v>
      </c>
      <c r="M1102" s="1" t="s">
        <v>16</v>
      </c>
      <c r="N1102" s="1">
        <v>3</v>
      </c>
      <c r="O1102" s="1">
        <v>3</v>
      </c>
      <c r="P1102" s="5">
        <v>58</v>
      </c>
    </row>
    <row r="1103" spans="1:16">
      <c r="A1103" s="1">
        <v>114</v>
      </c>
      <c r="B1103" s="1">
        <v>2</v>
      </c>
      <c r="C1103" s="1">
        <v>3150</v>
      </c>
      <c r="D1103" s="6">
        <v>0.26</v>
      </c>
      <c r="E1103" s="6">
        <v>88.4</v>
      </c>
      <c r="F1103" s="5">
        <v>2.1</v>
      </c>
      <c r="G1103" s="5">
        <v>72.7</v>
      </c>
      <c r="H1103" s="6">
        <v>1.2160852713178294</v>
      </c>
      <c r="I1103" s="6">
        <v>0.65460317460317463</v>
      </c>
      <c r="J1103" s="6">
        <v>22.984000000000002</v>
      </c>
      <c r="K1103" s="1" t="s">
        <v>16</v>
      </c>
      <c r="L1103" s="1" t="s">
        <v>17</v>
      </c>
      <c r="M1103" s="1" t="s">
        <v>16</v>
      </c>
      <c r="N1103" s="1">
        <v>3</v>
      </c>
      <c r="O1103" s="1">
        <v>3</v>
      </c>
      <c r="P1103" s="5">
        <v>47</v>
      </c>
    </row>
    <row r="1104" spans="1:16">
      <c r="A1104" s="1">
        <v>114</v>
      </c>
      <c r="B1104" s="1">
        <v>3</v>
      </c>
      <c r="C1104" s="1">
        <v>2493</v>
      </c>
      <c r="D1104" s="6">
        <v>0.21</v>
      </c>
      <c r="E1104" s="6">
        <v>112.3</v>
      </c>
      <c r="F1104" s="5">
        <v>1.3</v>
      </c>
      <c r="G1104" s="5">
        <v>118</v>
      </c>
      <c r="H1104" s="6">
        <v>1.695736434108527</v>
      </c>
      <c r="I1104" s="6">
        <v>0.41195346971520258</v>
      </c>
      <c r="J1104" s="6">
        <v>23.582999999999998</v>
      </c>
      <c r="K1104" s="1" t="s">
        <v>16</v>
      </c>
      <c r="L1104" s="1" t="s">
        <v>17</v>
      </c>
      <c r="M1104" s="1" t="s">
        <v>16</v>
      </c>
      <c r="N1104" s="1">
        <v>3</v>
      </c>
      <c r="O1104" s="1">
        <v>3</v>
      </c>
      <c r="P1104" s="5">
        <v>22</v>
      </c>
    </row>
    <row r="1105" spans="1:16">
      <c r="A1105" s="1">
        <v>114</v>
      </c>
      <c r="B1105" s="1">
        <v>4</v>
      </c>
      <c r="C1105" s="1">
        <v>2726</v>
      </c>
      <c r="D1105" s="6">
        <v>0.16</v>
      </c>
      <c r="E1105" s="6">
        <v>111.9</v>
      </c>
      <c r="F1105" s="5">
        <v>1.2</v>
      </c>
      <c r="G1105" s="5">
        <v>63.8</v>
      </c>
      <c r="H1105" s="6">
        <v>1.3969072164948455</v>
      </c>
      <c r="I1105" s="6">
        <v>0.48422597212032281</v>
      </c>
      <c r="J1105" s="6">
        <v>17.904</v>
      </c>
      <c r="K1105" s="1" t="s">
        <v>16</v>
      </c>
      <c r="L1105" s="1" t="s">
        <v>17</v>
      </c>
      <c r="M1105" s="1" t="s">
        <v>16</v>
      </c>
      <c r="N1105" s="1">
        <v>3</v>
      </c>
      <c r="O1105" s="1">
        <v>3</v>
      </c>
      <c r="P1105" s="5">
        <v>28</v>
      </c>
    </row>
    <row r="1106" spans="1:16">
      <c r="A1106" s="1">
        <v>114</v>
      </c>
      <c r="B1106" s="1">
        <v>5</v>
      </c>
      <c r="C1106" s="1">
        <v>2979</v>
      </c>
      <c r="D1106" s="6">
        <v>0.16</v>
      </c>
      <c r="E1106" s="6">
        <v>112.1</v>
      </c>
      <c r="F1106" s="5">
        <v>1.5</v>
      </c>
      <c r="G1106" s="5">
        <v>14.3</v>
      </c>
      <c r="H1106" s="6">
        <v>1.0858324715615306</v>
      </c>
      <c r="I1106" s="6">
        <v>0.50486740516952</v>
      </c>
      <c r="J1106" s="6">
        <v>17.936</v>
      </c>
      <c r="K1106" s="1" t="s">
        <v>16</v>
      </c>
      <c r="L1106" s="1" t="s">
        <v>17</v>
      </c>
      <c r="M1106" s="1" t="s">
        <v>16</v>
      </c>
      <c r="N1106" s="1">
        <v>3</v>
      </c>
      <c r="O1106" s="1">
        <v>3</v>
      </c>
      <c r="P1106" s="5">
        <v>100</v>
      </c>
    </row>
    <row r="1107" spans="1:16">
      <c r="A1107" s="1">
        <v>114</v>
      </c>
      <c r="B1107" s="1">
        <v>6</v>
      </c>
      <c r="C1107" s="1">
        <v>4308</v>
      </c>
      <c r="D1107" s="6">
        <v>0.16</v>
      </c>
      <c r="E1107" s="6">
        <v>121.9</v>
      </c>
      <c r="F1107" s="5">
        <v>1.1000000000000001</v>
      </c>
      <c r="G1107" s="5">
        <v>339.1</v>
      </c>
      <c r="H1107" s="6">
        <v>1.1394422310756973</v>
      </c>
      <c r="I1107" s="6">
        <v>0.4830547818012999</v>
      </c>
      <c r="J1107" s="6">
        <v>19.504000000000001</v>
      </c>
      <c r="K1107" s="1" t="s">
        <v>16</v>
      </c>
      <c r="L1107" s="1" t="s">
        <v>17</v>
      </c>
      <c r="M1107" s="1" t="s">
        <v>16</v>
      </c>
      <c r="N1107" s="1">
        <v>3</v>
      </c>
      <c r="O1107" s="1">
        <v>3</v>
      </c>
      <c r="P1107" s="5">
        <v>6</v>
      </c>
    </row>
    <row r="1108" spans="1:16">
      <c r="A1108" s="1">
        <v>114</v>
      </c>
      <c r="B1108" s="1">
        <v>7</v>
      </c>
      <c r="C1108" s="1">
        <v>14377</v>
      </c>
      <c r="D1108" s="6">
        <v>0.17</v>
      </c>
      <c r="E1108" s="6">
        <v>208.4</v>
      </c>
      <c r="F1108" s="5">
        <v>0.9</v>
      </c>
      <c r="G1108" s="5">
        <v>536.6</v>
      </c>
      <c r="H1108" s="6">
        <v>1.0436291522062469</v>
      </c>
      <c r="I1108" s="6">
        <v>0.52410099464422344</v>
      </c>
      <c r="J1108" s="6">
        <v>35.428000000000004</v>
      </c>
      <c r="K1108" s="1" t="s">
        <v>16</v>
      </c>
      <c r="L1108" s="1" t="s">
        <v>17</v>
      </c>
      <c r="M1108" s="1" t="s">
        <v>16</v>
      </c>
      <c r="N1108" s="1">
        <v>3</v>
      </c>
      <c r="O1108" s="1">
        <v>3</v>
      </c>
      <c r="P1108" s="5">
        <v>4</v>
      </c>
    </row>
    <row r="1109" spans="1:16">
      <c r="A1109" s="1">
        <v>114</v>
      </c>
      <c r="B1109" s="1">
        <v>8</v>
      </c>
      <c r="C1109" s="1">
        <v>14465</v>
      </c>
      <c r="D1109" s="6">
        <v>0.2</v>
      </c>
      <c r="E1109" s="6">
        <v>214.3</v>
      </c>
      <c r="F1109" s="5">
        <v>1.1000000000000001</v>
      </c>
      <c r="G1109" s="5">
        <v>91.5</v>
      </c>
      <c r="H1109" s="6">
        <v>0.90999502734957738</v>
      </c>
      <c r="I1109" s="6">
        <v>0.54434842723816113</v>
      </c>
      <c r="J1109" s="6">
        <v>42.86</v>
      </c>
      <c r="K1109" s="1" t="s">
        <v>16</v>
      </c>
      <c r="L1109" s="1" t="s">
        <v>17</v>
      </c>
      <c r="M1109" s="1" t="s">
        <v>16</v>
      </c>
      <c r="N1109" s="1">
        <v>3</v>
      </c>
      <c r="O1109" s="1">
        <v>3</v>
      </c>
      <c r="P1109" s="5">
        <v>46</v>
      </c>
    </row>
    <row r="1110" spans="1:16">
      <c r="A1110" s="1">
        <v>114</v>
      </c>
      <c r="B1110" s="1">
        <v>9</v>
      </c>
      <c r="C1110" s="1">
        <v>15664</v>
      </c>
      <c r="D1110" s="6">
        <v>0.21</v>
      </c>
      <c r="E1110" s="6">
        <v>240.5</v>
      </c>
      <c r="F1110" s="5">
        <v>1.1000000000000001</v>
      </c>
      <c r="G1110" s="5">
        <v>621.5</v>
      </c>
      <c r="H1110" s="6">
        <v>0.86349760139555176</v>
      </c>
      <c r="I1110" s="6">
        <v>0.46661133810010214</v>
      </c>
      <c r="J1110" s="6">
        <v>50.505000000000003</v>
      </c>
      <c r="K1110" s="1" t="s">
        <v>16</v>
      </c>
      <c r="L1110" s="1" t="s">
        <v>17</v>
      </c>
      <c r="M1110" s="1" t="s">
        <v>16</v>
      </c>
      <c r="N1110" s="1">
        <v>3</v>
      </c>
      <c r="O1110" s="1">
        <v>3</v>
      </c>
      <c r="P1110" s="5">
        <v>8</v>
      </c>
    </row>
    <row r="1111" spans="1:16">
      <c r="A1111" s="1">
        <v>114</v>
      </c>
      <c r="B1111" s="1">
        <v>10</v>
      </c>
      <c r="C1111" s="1">
        <v>19392</v>
      </c>
      <c r="D1111" s="6">
        <v>0.28999999999999998</v>
      </c>
      <c r="E1111" s="6">
        <v>261.2</v>
      </c>
      <c r="F1111" s="5">
        <v>0.8</v>
      </c>
      <c r="G1111" s="5">
        <v>1803.8</v>
      </c>
      <c r="H1111" s="6">
        <v>1.2147281486579491</v>
      </c>
      <c r="I1111" s="6">
        <v>0.43497318481848185</v>
      </c>
      <c r="J1111" s="6">
        <v>75.74799999999999</v>
      </c>
      <c r="K1111" s="1" t="s">
        <v>16</v>
      </c>
      <c r="L1111" s="1" t="s">
        <v>17</v>
      </c>
      <c r="M1111" s="1" t="s">
        <v>16</v>
      </c>
      <c r="N1111" s="1">
        <v>3</v>
      </c>
      <c r="O1111" s="1">
        <v>3</v>
      </c>
      <c r="P1111" s="5">
        <v>4</v>
      </c>
    </row>
    <row r="1112" spans="1:16">
      <c r="A1112" s="1">
        <v>115</v>
      </c>
      <c r="B1112" s="1">
        <v>1</v>
      </c>
      <c r="C1112" s="1">
        <v>24157</v>
      </c>
      <c r="D1112" s="6">
        <v>1.4</v>
      </c>
      <c r="E1112" s="6">
        <v>875.5</v>
      </c>
      <c r="F1112" s="5">
        <v>4.9000000000000004</v>
      </c>
      <c r="G1112" s="5">
        <v>1699.6</v>
      </c>
      <c r="H1112" s="6">
        <v>3.840104849279161</v>
      </c>
      <c r="I1112" s="6">
        <v>0.48764333319534708</v>
      </c>
      <c r="J1112" s="6">
        <v>1225.7</v>
      </c>
      <c r="K1112" s="1" t="s">
        <v>16</v>
      </c>
      <c r="L1112" s="1" t="s">
        <v>17</v>
      </c>
      <c r="M1112" s="1" t="s">
        <v>16</v>
      </c>
      <c r="N1112" s="1">
        <v>2</v>
      </c>
      <c r="O1112" s="1">
        <v>2</v>
      </c>
      <c r="P1112" s="5">
        <v>73</v>
      </c>
    </row>
    <row r="1113" spans="1:16">
      <c r="A1113" s="1">
        <v>115</v>
      </c>
      <c r="B1113" s="1">
        <v>2</v>
      </c>
      <c r="C1113" s="1">
        <v>24856</v>
      </c>
      <c r="D1113" s="6">
        <v>1.43</v>
      </c>
      <c r="E1113" s="6">
        <v>875.6</v>
      </c>
      <c r="F1113" s="5">
        <v>4.5999999999999996</v>
      </c>
      <c r="G1113" s="5">
        <v>1739.4</v>
      </c>
      <c r="H1113" s="6">
        <v>3.8325471698113205</v>
      </c>
      <c r="I1113" s="6">
        <v>0.46922272288381073</v>
      </c>
      <c r="J1113" s="6">
        <v>1252.1079999999999</v>
      </c>
      <c r="K1113" s="1" t="s">
        <v>16</v>
      </c>
      <c r="L1113" s="1" t="s">
        <v>17</v>
      </c>
      <c r="M1113" s="1" t="s">
        <v>16</v>
      </c>
      <c r="N1113" s="1">
        <v>2</v>
      </c>
      <c r="O1113" s="1">
        <v>2</v>
      </c>
      <c r="P1113" s="5">
        <v>72</v>
      </c>
    </row>
    <row r="1114" spans="1:16">
      <c r="A1114" s="1">
        <v>115</v>
      </c>
      <c r="B1114" s="1">
        <v>3</v>
      </c>
      <c r="C1114" s="1">
        <v>53964</v>
      </c>
      <c r="D1114" s="6">
        <v>1.49</v>
      </c>
      <c r="E1114" s="6">
        <v>1553</v>
      </c>
      <c r="F1114" s="5">
        <v>4</v>
      </c>
      <c r="G1114" s="5">
        <v>3709.5</v>
      </c>
      <c r="H1114" s="6">
        <v>4.508495145631068</v>
      </c>
      <c r="I1114" s="6">
        <v>0.49901786376102586</v>
      </c>
      <c r="J1114" s="6">
        <v>2313.9699999999998</v>
      </c>
      <c r="K1114" s="1" t="s">
        <v>16</v>
      </c>
      <c r="L1114" s="1" t="s">
        <v>17</v>
      </c>
      <c r="M1114" s="1" t="s">
        <v>16</v>
      </c>
      <c r="N1114" s="1">
        <v>2</v>
      </c>
      <c r="O1114" s="1">
        <v>2</v>
      </c>
      <c r="P1114" s="5">
        <v>63</v>
      </c>
    </row>
    <row r="1115" spans="1:16">
      <c r="A1115" s="1">
        <v>115</v>
      </c>
      <c r="B1115" s="1">
        <v>4</v>
      </c>
      <c r="C1115" s="1">
        <v>55143</v>
      </c>
      <c r="D1115" s="6">
        <v>1.54</v>
      </c>
      <c r="E1115" s="6">
        <v>1553.3</v>
      </c>
      <c r="F1115" s="5">
        <v>3.2</v>
      </c>
      <c r="G1115" s="5">
        <v>4228.2</v>
      </c>
      <c r="H1115" s="6">
        <v>6.0548271752085805</v>
      </c>
      <c r="I1115" s="6">
        <v>0.51460747511016813</v>
      </c>
      <c r="J1115" s="6">
        <v>2392.0819999999999</v>
      </c>
      <c r="K1115" s="1" t="s">
        <v>16</v>
      </c>
      <c r="L1115" s="1" t="s">
        <v>17</v>
      </c>
      <c r="M1115" s="1" t="s">
        <v>16</v>
      </c>
      <c r="N1115" s="1">
        <v>2</v>
      </c>
      <c r="O1115" s="1">
        <v>2</v>
      </c>
      <c r="P1115" s="5">
        <v>56</v>
      </c>
    </row>
    <row r="1116" spans="1:16">
      <c r="A1116" s="1">
        <v>115</v>
      </c>
      <c r="B1116" s="1">
        <v>5</v>
      </c>
      <c r="C1116" s="1">
        <v>62614</v>
      </c>
      <c r="D1116" s="6">
        <v>1.54</v>
      </c>
      <c r="E1116" s="6">
        <v>1550.7</v>
      </c>
      <c r="F1116" s="5">
        <v>2.5</v>
      </c>
      <c r="G1116" s="5">
        <v>4621</v>
      </c>
      <c r="H1116" s="6">
        <v>5.8642578125</v>
      </c>
      <c r="I1116" s="6">
        <v>0.51315999616699137</v>
      </c>
      <c r="J1116" s="6">
        <v>2388.078</v>
      </c>
      <c r="K1116" s="1" t="s">
        <v>16</v>
      </c>
      <c r="L1116" s="1" t="s">
        <v>17</v>
      </c>
      <c r="M1116" s="1" t="s">
        <v>16</v>
      </c>
      <c r="N1116" s="1">
        <v>2</v>
      </c>
      <c r="O1116" s="1">
        <v>2</v>
      </c>
      <c r="P1116" s="5">
        <v>52</v>
      </c>
    </row>
    <row r="1117" spans="1:16">
      <c r="A1117" s="1">
        <v>115</v>
      </c>
      <c r="B1117" s="1">
        <v>6</v>
      </c>
      <c r="C1117" s="1">
        <v>164735</v>
      </c>
      <c r="D1117" s="6">
        <v>1.54</v>
      </c>
      <c r="E1117" s="6">
        <v>2703.6</v>
      </c>
      <c r="F1117" s="5">
        <v>2.9</v>
      </c>
      <c r="G1117" s="5">
        <v>8101</v>
      </c>
      <c r="H1117" s="6">
        <v>4.1086786551993741</v>
      </c>
      <c r="I1117" s="6">
        <v>0.46576016025738309</v>
      </c>
      <c r="J1117" s="6">
        <v>4163.5439999999999</v>
      </c>
      <c r="K1117" s="1" t="s">
        <v>16</v>
      </c>
      <c r="L1117" s="1" t="s">
        <v>17</v>
      </c>
      <c r="M1117" s="1" t="s">
        <v>16</v>
      </c>
      <c r="N1117" s="1">
        <v>2</v>
      </c>
      <c r="O1117" s="1">
        <v>2</v>
      </c>
      <c r="P1117" s="5">
        <v>55</v>
      </c>
    </row>
    <row r="1118" spans="1:16">
      <c r="A1118" s="1">
        <v>115</v>
      </c>
      <c r="B1118" s="1">
        <v>7</v>
      </c>
      <c r="C1118" s="1">
        <v>170795</v>
      </c>
      <c r="D1118" s="6">
        <v>1.54</v>
      </c>
      <c r="E1118" s="6">
        <v>2717.2</v>
      </c>
      <c r="F1118" s="5">
        <v>3</v>
      </c>
      <c r="G1118" s="5">
        <v>8391</v>
      </c>
      <c r="H1118" s="6">
        <v>4.2237061769616018</v>
      </c>
      <c r="I1118" s="6">
        <v>0.48992652009719256</v>
      </c>
      <c r="J1118" s="6">
        <v>4184.4879999999994</v>
      </c>
      <c r="K1118" s="1" t="s">
        <v>16</v>
      </c>
      <c r="L1118" s="1" t="s">
        <v>17</v>
      </c>
      <c r="M1118" s="1" t="s">
        <v>16</v>
      </c>
      <c r="N1118" s="1">
        <v>2</v>
      </c>
      <c r="O1118" s="1">
        <v>2</v>
      </c>
      <c r="P1118" s="5">
        <v>50</v>
      </c>
    </row>
    <row r="1119" spans="1:16">
      <c r="A1119" s="1">
        <v>115</v>
      </c>
      <c r="B1119" s="1">
        <v>8</v>
      </c>
      <c r="C1119" s="1">
        <v>167468</v>
      </c>
      <c r="D1119" s="6">
        <v>1.54</v>
      </c>
      <c r="E1119" s="6">
        <v>2745.8</v>
      </c>
      <c r="F1119" s="5">
        <v>3.9</v>
      </c>
      <c r="G1119" s="5">
        <v>8361</v>
      </c>
      <c r="H1119" s="6">
        <v>3.2449494949494944</v>
      </c>
      <c r="I1119" s="6">
        <v>0.42896553371390356</v>
      </c>
      <c r="J1119" s="6">
        <v>4228.5320000000002</v>
      </c>
      <c r="K1119" s="1" t="s">
        <v>16</v>
      </c>
      <c r="L1119" s="1" t="s">
        <v>17</v>
      </c>
      <c r="M1119" s="1" t="s">
        <v>16</v>
      </c>
      <c r="N1119" s="1">
        <v>2</v>
      </c>
      <c r="O1119" s="1">
        <v>2</v>
      </c>
      <c r="P1119" s="5">
        <v>50</v>
      </c>
    </row>
    <row r="1120" spans="1:16">
      <c r="A1120" s="1">
        <v>115</v>
      </c>
      <c r="B1120" s="1">
        <v>9</v>
      </c>
      <c r="C1120" s="1">
        <v>165968</v>
      </c>
      <c r="D1120" s="6">
        <v>1.54</v>
      </c>
      <c r="E1120" s="6">
        <v>2769.4</v>
      </c>
      <c r="F1120" s="5">
        <v>4.3</v>
      </c>
      <c r="G1120" s="5">
        <v>7282</v>
      </c>
      <c r="H1120" s="6">
        <v>3.120860927152318</v>
      </c>
      <c r="I1120" s="6">
        <v>0.26106839872746551</v>
      </c>
      <c r="J1120" s="6">
        <v>4264.8760000000002</v>
      </c>
      <c r="K1120" s="1" t="s">
        <v>16</v>
      </c>
      <c r="L1120" s="1" t="s">
        <v>17</v>
      </c>
      <c r="M1120" s="1" t="s">
        <v>16</v>
      </c>
      <c r="N1120" s="1">
        <v>2</v>
      </c>
      <c r="O1120" s="1">
        <v>2</v>
      </c>
      <c r="P1120" s="5">
        <v>58</v>
      </c>
    </row>
    <row r="1121" spans="1:16">
      <c r="A1121" s="1">
        <v>115</v>
      </c>
      <c r="B1121" s="1">
        <v>10</v>
      </c>
      <c r="C1121" s="1">
        <v>165958</v>
      </c>
      <c r="D1121" s="6">
        <v>1.54</v>
      </c>
      <c r="E1121" s="6">
        <v>2770</v>
      </c>
      <c r="F1121" s="5">
        <v>4</v>
      </c>
      <c r="G1121" s="5">
        <v>7261</v>
      </c>
      <c r="H1121" s="6">
        <v>2.8171091445427732</v>
      </c>
      <c r="I1121" s="6">
        <v>0.35432458814880874</v>
      </c>
      <c r="J1121" s="6">
        <v>4265.8</v>
      </c>
      <c r="K1121" s="1" t="s">
        <v>16</v>
      </c>
      <c r="L1121" s="1" t="s">
        <v>17</v>
      </c>
      <c r="M1121" s="1" t="s">
        <v>16</v>
      </c>
      <c r="N1121" s="1">
        <v>2</v>
      </c>
      <c r="O1121" s="1">
        <v>2</v>
      </c>
      <c r="P1121" s="5">
        <v>59</v>
      </c>
    </row>
    <row r="1122" spans="1:16">
      <c r="A1122" s="1">
        <v>116</v>
      </c>
      <c r="B1122" s="1">
        <v>1</v>
      </c>
      <c r="C1122" s="1">
        <v>37541</v>
      </c>
      <c r="D1122" s="6">
        <v>0.1</v>
      </c>
      <c r="E1122" s="6">
        <v>4586</v>
      </c>
      <c r="F1122" s="5">
        <v>0.8</v>
      </c>
      <c r="G1122" s="5">
        <v>2740</v>
      </c>
      <c r="H1122" s="6">
        <v>3.7422360248447206</v>
      </c>
      <c r="I1122" s="6">
        <v>0.58746437228630033</v>
      </c>
      <c r="J1122" s="6">
        <v>458.6</v>
      </c>
      <c r="K1122" s="1" t="s">
        <v>16</v>
      </c>
      <c r="L1122" s="1" t="s">
        <v>16</v>
      </c>
      <c r="M1122" s="1" t="s">
        <v>16</v>
      </c>
      <c r="N1122" s="1">
        <v>1</v>
      </c>
      <c r="O1122" s="1">
        <v>1</v>
      </c>
      <c r="P1122" s="5">
        <v>17</v>
      </c>
    </row>
    <row r="1123" spans="1:16">
      <c r="A1123" s="1">
        <v>116</v>
      </c>
      <c r="B1123" s="1">
        <v>2</v>
      </c>
      <c r="C1123" s="1">
        <v>39604</v>
      </c>
      <c r="D1123" s="6">
        <v>0.11</v>
      </c>
      <c r="E1123" s="6">
        <v>4586</v>
      </c>
      <c r="F1123" s="5">
        <v>0.9</v>
      </c>
      <c r="G1123" s="5">
        <v>3056</v>
      </c>
      <c r="H1123" s="6">
        <v>3.1550802139037435</v>
      </c>
      <c r="I1123" s="6">
        <v>0.52956772043227962</v>
      </c>
      <c r="J1123" s="6">
        <v>504.46</v>
      </c>
      <c r="K1123" s="1" t="s">
        <v>16</v>
      </c>
      <c r="L1123" s="1" t="s">
        <v>16</v>
      </c>
      <c r="M1123" s="1" t="s">
        <v>16</v>
      </c>
      <c r="N1123" s="1">
        <v>1</v>
      </c>
      <c r="O1123" s="1">
        <v>1</v>
      </c>
      <c r="P1123" s="5">
        <v>16</v>
      </c>
    </row>
    <row r="1124" spans="1:16">
      <c r="A1124" s="1">
        <v>116</v>
      </c>
      <c r="B1124" s="1">
        <v>3</v>
      </c>
      <c r="C1124" s="1">
        <v>45384</v>
      </c>
      <c r="D1124" s="6">
        <v>0.14000000000000001</v>
      </c>
      <c r="E1124" s="6">
        <v>4482</v>
      </c>
      <c r="F1124" s="5">
        <v>0.8</v>
      </c>
      <c r="G1124" s="5">
        <v>3526</v>
      </c>
      <c r="H1124" s="6">
        <v>3.87409200968523</v>
      </c>
      <c r="I1124" s="6">
        <v>0.53177331218050417</v>
      </c>
      <c r="J1124" s="6">
        <v>627.48</v>
      </c>
      <c r="K1124" s="1" t="s">
        <v>16</v>
      </c>
      <c r="L1124" s="1" t="s">
        <v>16</v>
      </c>
      <c r="M1124" s="1" t="s">
        <v>16</v>
      </c>
      <c r="N1124" s="1">
        <v>1</v>
      </c>
      <c r="O1124" s="1">
        <v>1</v>
      </c>
      <c r="P1124" s="5">
        <v>17</v>
      </c>
    </row>
    <row r="1125" spans="1:16">
      <c r="A1125" s="1">
        <v>116</v>
      </c>
      <c r="B1125" s="1">
        <v>4</v>
      </c>
      <c r="C1125" s="1">
        <v>49996</v>
      </c>
      <c r="D1125" s="6">
        <v>0.16</v>
      </c>
      <c r="E1125" s="6">
        <v>4482</v>
      </c>
      <c r="F1125" s="5">
        <v>0.5</v>
      </c>
      <c r="G1125" s="5">
        <v>4430</v>
      </c>
      <c r="H1125" s="6">
        <v>6.3906581740976645</v>
      </c>
      <c r="I1125" s="6">
        <v>0.52742219377550204</v>
      </c>
      <c r="J1125" s="6">
        <v>717.12</v>
      </c>
      <c r="K1125" s="1" t="s">
        <v>16</v>
      </c>
      <c r="L1125" s="1" t="s">
        <v>16</v>
      </c>
      <c r="M1125" s="1" t="s">
        <v>16</v>
      </c>
      <c r="N1125" s="1">
        <v>1</v>
      </c>
      <c r="O1125" s="1">
        <v>1</v>
      </c>
      <c r="P1125" s="5">
        <v>16</v>
      </c>
    </row>
    <row r="1126" spans="1:16">
      <c r="A1126" s="1">
        <v>116</v>
      </c>
      <c r="B1126" s="1">
        <v>5</v>
      </c>
      <c r="C1126" s="1">
        <v>70349</v>
      </c>
      <c r="D1126" s="6">
        <v>0.19</v>
      </c>
      <c r="E1126" s="6">
        <v>4457</v>
      </c>
      <c r="F1126" s="5">
        <v>0.4</v>
      </c>
      <c r="G1126" s="5">
        <v>5709</v>
      </c>
      <c r="H1126" s="6">
        <v>9.3965517241379306</v>
      </c>
      <c r="I1126" s="6">
        <v>0.60380389202405149</v>
      </c>
      <c r="J1126" s="6">
        <v>846.83</v>
      </c>
      <c r="K1126" s="1" t="s">
        <v>16</v>
      </c>
      <c r="L1126" s="1" t="s">
        <v>16</v>
      </c>
      <c r="M1126" s="1" t="s">
        <v>16</v>
      </c>
      <c r="N1126" s="1">
        <v>1</v>
      </c>
      <c r="O1126" s="1">
        <v>1</v>
      </c>
      <c r="P1126" s="5">
        <v>16</v>
      </c>
    </row>
    <row r="1127" spans="1:16">
      <c r="A1127" s="1">
        <v>116</v>
      </c>
      <c r="B1127" s="1">
        <v>6</v>
      </c>
      <c r="C1127" s="1">
        <v>78130</v>
      </c>
      <c r="D1127" s="6">
        <v>0.23</v>
      </c>
      <c r="E1127" s="6">
        <v>4470</v>
      </c>
      <c r="F1127" s="5">
        <v>0.4</v>
      </c>
      <c r="G1127" s="5">
        <v>6295</v>
      </c>
      <c r="H1127" s="6">
        <v>7.8673323823109857</v>
      </c>
      <c r="I1127" s="6">
        <v>0.57089466274158451</v>
      </c>
      <c r="J1127" s="6">
        <v>1028.0999999999999</v>
      </c>
      <c r="K1127" s="1" t="s">
        <v>16</v>
      </c>
      <c r="L1127" s="1" t="s">
        <v>16</v>
      </c>
      <c r="M1127" s="1" t="s">
        <v>16</v>
      </c>
      <c r="N1127" s="1">
        <v>1</v>
      </c>
      <c r="O1127" s="1">
        <v>1</v>
      </c>
      <c r="P1127" s="5">
        <v>17</v>
      </c>
    </row>
    <row r="1128" spans="1:16">
      <c r="A1128" s="1">
        <v>116</v>
      </c>
      <c r="B1128" s="1">
        <v>7</v>
      </c>
      <c r="C1128" s="1">
        <v>83451</v>
      </c>
      <c r="D1128" s="6">
        <v>0.27</v>
      </c>
      <c r="E1128" s="6">
        <v>4453</v>
      </c>
      <c r="F1128" s="5">
        <v>0.5</v>
      </c>
      <c r="G1128" s="5">
        <v>6711</v>
      </c>
      <c r="H1128" s="6">
        <v>6.3642131979695433</v>
      </c>
      <c r="I1128" s="6">
        <v>0.55138943811338392</v>
      </c>
      <c r="J1128" s="6">
        <v>1202.31</v>
      </c>
      <c r="K1128" s="1" t="s">
        <v>16</v>
      </c>
      <c r="L1128" s="1" t="s">
        <v>16</v>
      </c>
      <c r="M1128" s="1" t="s">
        <v>16</v>
      </c>
      <c r="N1128" s="1">
        <v>1</v>
      </c>
      <c r="O1128" s="1">
        <v>1</v>
      </c>
      <c r="P1128" s="5">
        <v>19</v>
      </c>
    </row>
    <row r="1129" spans="1:16">
      <c r="A1129" s="1">
        <v>116</v>
      </c>
      <c r="B1129" s="1">
        <v>8</v>
      </c>
      <c r="C1129" s="1">
        <v>94685</v>
      </c>
      <c r="D1129" s="6">
        <v>0.3</v>
      </c>
      <c r="E1129" s="6">
        <v>4395</v>
      </c>
      <c r="F1129" s="5">
        <v>0.5</v>
      </c>
      <c r="G1129" s="5">
        <v>8039</v>
      </c>
      <c r="H1129" s="6">
        <v>6.011173184357542</v>
      </c>
      <c r="I1129" s="6">
        <v>0.55156571790674336</v>
      </c>
      <c r="J1129" s="6">
        <v>1318.5</v>
      </c>
      <c r="K1129" s="1" t="s">
        <v>16</v>
      </c>
      <c r="L1129" s="1" t="s">
        <v>16</v>
      </c>
      <c r="M1129" s="1" t="s">
        <v>16</v>
      </c>
      <c r="N1129" s="1">
        <v>1</v>
      </c>
      <c r="O1129" s="1">
        <v>1</v>
      </c>
      <c r="P1129" s="5">
        <v>17</v>
      </c>
    </row>
    <row r="1130" spans="1:16">
      <c r="A1130" s="1">
        <v>116</v>
      </c>
      <c r="B1130" s="1">
        <v>9</v>
      </c>
      <c r="C1130" s="1">
        <v>104912</v>
      </c>
      <c r="D1130" s="6">
        <v>0.35</v>
      </c>
      <c r="E1130" s="6">
        <v>4311</v>
      </c>
      <c r="F1130" s="5">
        <v>0.6</v>
      </c>
      <c r="G1130" s="5">
        <v>8861</v>
      </c>
      <c r="H1130" s="6">
        <v>5.2618577075098818</v>
      </c>
      <c r="I1130" s="6">
        <v>0.45292244929083425</v>
      </c>
      <c r="J1130" s="6">
        <v>1508.85</v>
      </c>
      <c r="K1130" s="1" t="s">
        <v>16</v>
      </c>
      <c r="L1130" s="1" t="s">
        <v>16</v>
      </c>
      <c r="M1130" s="1" t="s">
        <v>16</v>
      </c>
      <c r="N1130" s="1">
        <v>1</v>
      </c>
      <c r="O1130" s="1">
        <v>1</v>
      </c>
      <c r="P1130" s="5">
        <v>18</v>
      </c>
    </row>
    <row r="1131" spans="1:16">
      <c r="A1131" s="1">
        <v>116</v>
      </c>
      <c r="B1131" s="1">
        <v>10</v>
      </c>
      <c r="C1131" s="1">
        <v>120223</v>
      </c>
      <c r="D1131" s="6">
        <v>0.48</v>
      </c>
      <c r="E1131" s="6">
        <v>4234</v>
      </c>
      <c r="F1131" s="5">
        <v>0.9</v>
      </c>
      <c r="G1131" s="5">
        <v>10267</v>
      </c>
      <c r="H1131" s="6">
        <v>4.8157669237360761</v>
      </c>
      <c r="I1131" s="6">
        <v>0.55361286941766552</v>
      </c>
      <c r="J1131" s="6">
        <v>2032.32</v>
      </c>
      <c r="K1131" s="1" t="s">
        <v>16</v>
      </c>
      <c r="L1131" s="1" t="s">
        <v>16</v>
      </c>
      <c r="M1131" s="1" t="s">
        <v>16</v>
      </c>
      <c r="N1131" s="1">
        <v>1</v>
      </c>
      <c r="O1131" s="1">
        <v>1</v>
      </c>
      <c r="P1131" s="5">
        <v>22</v>
      </c>
    </row>
    <row r="1132" spans="1:16">
      <c r="A1132" s="1">
        <v>117</v>
      </c>
      <c r="B1132" s="1">
        <v>1</v>
      </c>
      <c r="C1132" s="1">
        <v>3253</v>
      </c>
      <c r="D1132" s="6">
        <v>0.1</v>
      </c>
      <c r="E1132" s="6">
        <v>984.6</v>
      </c>
      <c r="F1132" s="5">
        <v>1.7</v>
      </c>
      <c r="G1132" s="5">
        <v>320.8</v>
      </c>
      <c r="H1132" s="6">
        <v>3.6263736263736259</v>
      </c>
      <c r="I1132" s="6">
        <v>0.33455272056563173</v>
      </c>
      <c r="J1132" s="6">
        <v>98.46</v>
      </c>
      <c r="K1132" s="1" t="s">
        <v>16</v>
      </c>
      <c r="L1132" s="1" t="s">
        <v>17</v>
      </c>
      <c r="M1132" s="1" t="s">
        <v>16</v>
      </c>
      <c r="N1132" s="1">
        <v>1</v>
      </c>
      <c r="O1132" s="1">
        <v>1</v>
      </c>
      <c r="P1132" s="5">
        <v>29</v>
      </c>
    </row>
    <row r="1133" spans="1:16">
      <c r="A1133" s="1">
        <v>117</v>
      </c>
      <c r="B1133" s="1">
        <v>2</v>
      </c>
      <c r="C1133" s="1">
        <v>3634</v>
      </c>
      <c r="D1133" s="6">
        <v>0.11</v>
      </c>
      <c r="E1133" s="6">
        <v>984.6</v>
      </c>
      <c r="F1133" s="5">
        <v>1.4</v>
      </c>
      <c r="G1133" s="5">
        <v>371.8</v>
      </c>
      <c r="H1133" s="6">
        <v>4.375</v>
      </c>
      <c r="I1133" s="6">
        <v>0.32804072647220689</v>
      </c>
      <c r="J1133" s="6">
        <v>108.306</v>
      </c>
      <c r="K1133" s="1" t="s">
        <v>16</v>
      </c>
      <c r="L1133" s="1" t="s">
        <v>17</v>
      </c>
      <c r="M1133" s="1" t="s">
        <v>16</v>
      </c>
      <c r="N1133" s="1">
        <v>1</v>
      </c>
      <c r="O1133" s="1">
        <v>1</v>
      </c>
      <c r="P1133" s="5">
        <v>28</v>
      </c>
    </row>
    <row r="1134" spans="1:16">
      <c r="A1134" s="1">
        <v>117</v>
      </c>
      <c r="B1134" s="1">
        <v>3</v>
      </c>
      <c r="C1134" s="1">
        <v>4207</v>
      </c>
      <c r="D1134" s="6">
        <v>0.12</v>
      </c>
      <c r="E1134" s="6">
        <v>987.6</v>
      </c>
      <c r="F1134" s="5">
        <v>1.1000000000000001</v>
      </c>
      <c r="G1134" s="5">
        <v>436.5</v>
      </c>
      <c r="H1134" s="6">
        <v>5.5</v>
      </c>
      <c r="I1134" s="6">
        <v>0.34335631091038743</v>
      </c>
      <c r="J1134" s="6">
        <v>118.512</v>
      </c>
      <c r="K1134" s="1" t="s">
        <v>16</v>
      </c>
      <c r="L1134" s="1" t="s">
        <v>17</v>
      </c>
      <c r="M1134" s="1" t="s">
        <v>16</v>
      </c>
      <c r="N1134" s="1">
        <v>1</v>
      </c>
      <c r="O1134" s="1">
        <v>1</v>
      </c>
      <c r="P1134" s="5">
        <v>27</v>
      </c>
    </row>
    <row r="1135" spans="1:16">
      <c r="A1135" s="1">
        <v>117</v>
      </c>
      <c r="B1135" s="1">
        <v>4</v>
      </c>
      <c r="C1135" s="1">
        <v>4902</v>
      </c>
      <c r="D1135" s="6">
        <v>0.13</v>
      </c>
      <c r="E1135" s="6">
        <v>996.5</v>
      </c>
      <c r="F1135" s="5">
        <v>0.7</v>
      </c>
      <c r="G1135" s="5">
        <v>514</v>
      </c>
      <c r="H1135" s="6">
        <v>7.8671328671328675</v>
      </c>
      <c r="I1135" s="6">
        <v>0.32354141166870665</v>
      </c>
      <c r="J1135" s="6">
        <v>129.54499999999999</v>
      </c>
      <c r="K1135" s="1" t="s">
        <v>16</v>
      </c>
      <c r="L1135" s="1" t="s">
        <v>17</v>
      </c>
      <c r="M1135" s="1" t="s">
        <v>16</v>
      </c>
      <c r="N1135" s="1">
        <v>1</v>
      </c>
      <c r="O1135" s="1">
        <v>1</v>
      </c>
      <c r="P1135" s="5">
        <v>24</v>
      </c>
    </row>
    <row r="1136" spans="1:16">
      <c r="A1136" s="1">
        <v>117</v>
      </c>
      <c r="B1136" s="1">
        <v>5</v>
      </c>
      <c r="C1136" s="1">
        <v>5907</v>
      </c>
      <c r="D1136" s="6">
        <v>0.13</v>
      </c>
      <c r="E1136" s="6">
        <v>1004</v>
      </c>
      <c r="F1136" s="5">
        <v>0.5</v>
      </c>
      <c r="G1136" s="5">
        <v>624.1</v>
      </c>
      <c r="H1136" s="6">
        <v>8.1556195965417846</v>
      </c>
      <c r="I1136" s="6">
        <v>0.32571525308955479</v>
      </c>
      <c r="J1136" s="6">
        <v>130.52000000000001</v>
      </c>
      <c r="K1136" s="1" t="s">
        <v>16</v>
      </c>
      <c r="L1136" s="1" t="s">
        <v>17</v>
      </c>
      <c r="M1136" s="1" t="s">
        <v>16</v>
      </c>
      <c r="N1136" s="1">
        <v>1</v>
      </c>
      <c r="O1136" s="1">
        <v>1</v>
      </c>
      <c r="P1136" s="5">
        <v>21</v>
      </c>
    </row>
    <row r="1137" spans="1:16">
      <c r="A1137" s="1">
        <v>117</v>
      </c>
      <c r="B1137" s="1">
        <v>6</v>
      </c>
      <c r="C1137" s="1">
        <v>7104</v>
      </c>
      <c r="D1137" s="6">
        <v>0.14000000000000001</v>
      </c>
      <c r="E1137" s="6">
        <v>1010.8</v>
      </c>
      <c r="F1137" s="5">
        <v>0.5</v>
      </c>
      <c r="G1137" s="5">
        <v>756.4</v>
      </c>
      <c r="H1137" s="6">
        <v>8.1026252983293556</v>
      </c>
      <c r="I1137" s="6">
        <v>0.32432432432432434</v>
      </c>
      <c r="J1137" s="6">
        <v>141.512</v>
      </c>
      <c r="K1137" s="1" t="s">
        <v>16</v>
      </c>
      <c r="L1137" s="1" t="s">
        <v>17</v>
      </c>
      <c r="M1137" s="1" t="s">
        <v>16</v>
      </c>
      <c r="N1137" s="1">
        <v>1</v>
      </c>
      <c r="O1137" s="1">
        <v>1</v>
      </c>
      <c r="P1137" s="5">
        <v>18</v>
      </c>
    </row>
    <row r="1138" spans="1:16">
      <c r="A1138" s="1">
        <v>117</v>
      </c>
      <c r="B1138" s="1">
        <v>7</v>
      </c>
      <c r="C1138" s="1">
        <v>8834</v>
      </c>
      <c r="D1138" s="6">
        <v>0.14000000000000001</v>
      </c>
      <c r="E1138" s="6">
        <v>1019.4</v>
      </c>
      <c r="F1138" s="5">
        <v>0.4</v>
      </c>
      <c r="G1138" s="5">
        <v>872</v>
      </c>
      <c r="H1138" s="6">
        <v>7.240704500978473</v>
      </c>
      <c r="I1138" s="6">
        <v>0.34095539959248361</v>
      </c>
      <c r="J1138" s="6">
        <v>142.71600000000001</v>
      </c>
      <c r="K1138" s="1" t="s">
        <v>16</v>
      </c>
      <c r="L1138" s="1" t="s">
        <v>17</v>
      </c>
      <c r="M1138" s="1" t="s">
        <v>16</v>
      </c>
      <c r="N1138" s="1">
        <v>1</v>
      </c>
      <c r="O1138" s="1">
        <v>1</v>
      </c>
      <c r="P1138" s="5">
        <v>16</v>
      </c>
    </row>
    <row r="1139" spans="1:16">
      <c r="A1139" s="1">
        <v>117</v>
      </c>
      <c r="B1139" s="1">
        <v>8</v>
      </c>
      <c r="C1139" s="1">
        <v>9879</v>
      </c>
      <c r="D1139" s="6">
        <v>0.15</v>
      </c>
      <c r="E1139" s="6">
        <v>1024.9000000000001</v>
      </c>
      <c r="F1139" s="5">
        <v>0.4</v>
      </c>
      <c r="G1139" s="5">
        <v>1015.3</v>
      </c>
      <c r="H1139" s="6">
        <v>5.625</v>
      </c>
      <c r="I1139" s="6">
        <v>0.29911934406316426</v>
      </c>
      <c r="J1139" s="6">
        <v>153.73500000000001</v>
      </c>
      <c r="K1139" s="1" t="s">
        <v>16</v>
      </c>
      <c r="L1139" s="1" t="s">
        <v>17</v>
      </c>
      <c r="M1139" s="1" t="s">
        <v>16</v>
      </c>
      <c r="N1139" s="1">
        <v>1</v>
      </c>
      <c r="O1139" s="1">
        <v>1</v>
      </c>
      <c r="P1139" s="5">
        <v>14</v>
      </c>
    </row>
    <row r="1140" spans="1:16">
      <c r="A1140" s="1">
        <v>117</v>
      </c>
      <c r="B1140" s="1">
        <v>9</v>
      </c>
      <c r="C1140" s="1">
        <v>11406</v>
      </c>
      <c r="D1140" s="6">
        <v>0.16</v>
      </c>
      <c r="E1140" s="6">
        <v>1024.9000000000001</v>
      </c>
      <c r="F1140" s="5">
        <v>0.5</v>
      </c>
      <c r="G1140" s="5">
        <v>1157.3</v>
      </c>
      <c r="H1140" s="6">
        <v>4.5797720797720798</v>
      </c>
      <c r="I1140" s="6">
        <v>0.29992986147641593</v>
      </c>
      <c r="J1140" s="6">
        <v>163.98400000000001</v>
      </c>
      <c r="K1140" s="1" t="s">
        <v>16</v>
      </c>
      <c r="L1140" s="1" t="s">
        <v>17</v>
      </c>
      <c r="M1140" s="1" t="s">
        <v>16</v>
      </c>
      <c r="N1140" s="1">
        <v>1</v>
      </c>
      <c r="O1140" s="1">
        <v>1</v>
      </c>
      <c r="P1140" s="5">
        <v>13</v>
      </c>
    </row>
    <row r="1141" spans="1:16">
      <c r="A1141" s="1">
        <v>117</v>
      </c>
      <c r="B1141" s="1">
        <v>10</v>
      </c>
      <c r="C1141" s="1">
        <v>13342</v>
      </c>
      <c r="D1141" s="6">
        <v>0.18</v>
      </c>
      <c r="E1141" s="6">
        <v>1023.3</v>
      </c>
      <c r="F1141" s="5">
        <v>0.5</v>
      </c>
      <c r="G1141" s="5">
        <v>1360.2</v>
      </c>
      <c r="H1141" s="6">
        <v>4.4465174129353242</v>
      </c>
      <c r="I1141" s="6">
        <v>0.30565132663768552</v>
      </c>
      <c r="J1141" s="6">
        <v>184.19399999999999</v>
      </c>
      <c r="K1141" s="1" t="s">
        <v>16</v>
      </c>
      <c r="L1141" s="1" t="s">
        <v>17</v>
      </c>
      <c r="M1141" s="1" t="s">
        <v>16</v>
      </c>
      <c r="N1141" s="1">
        <v>1</v>
      </c>
      <c r="O1141" s="1">
        <v>1</v>
      </c>
      <c r="P1141" s="5">
        <v>13</v>
      </c>
    </row>
    <row r="1142" spans="1:16">
      <c r="A1142" s="1">
        <v>118</v>
      </c>
      <c r="B1142" s="1">
        <v>1</v>
      </c>
      <c r="C1142" s="1">
        <v>908</v>
      </c>
      <c r="D1142" s="6">
        <v>0</v>
      </c>
      <c r="E1142" s="6">
        <v>65.8</v>
      </c>
      <c r="F1142" s="5">
        <v>0</v>
      </c>
      <c r="G1142" s="5">
        <v>54</v>
      </c>
      <c r="H1142" s="6">
        <v>2.6552287581699345</v>
      </c>
      <c r="I1142" s="6">
        <v>0.48458149779735682</v>
      </c>
      <c r="J1142" s="6">
        <v>0</v>
      </c>
      <c r="K1142" s="1" t="s">
        <v>16</v>
      </c>
      <c r="L1142" s="1" t="s">
        <v>16</v>
      </c>
      <c r="M1142" s="1" t="s">
        <v>16</v>
      </c>
      <c r="N1142" s="1">
        <v>3</v>
      </c>
      <c r="O1142" s="1">
        <v>1</v>
      </c>
      <c r="P1142" s="5">
        <v>0</v>
      </c>
    </row>
    <row r="1143" spans="1:16">
      <c r="A1143" s="1">
        <v>118</v>
      </c>
      <c r="B1143" s="1">
        <v>2</v>
      </c>
      <c r="C1143" s="1">
        <v>2831</v>
      </c>
      <c r="D1143" s="6">
        <v>0</v>
      </c>
      <c r="E1143" s="6">
        <v>139.6</v>
      </c>
      <c r="F1143" s="5">
        <v>0</v>
      </c>
      <c r="G1143" s="5">
        <v>157.9</v>
      </c>
      <c r="H1143" s="6">
        <v>3.1159420289855073</v>
      </c>
      <c r="I1143" s="6">
        <v>0.522077004592017</v>
      </c>
      <c r="J1143" s="6">
        <v>0</v>
      </c>
      <c r="K1143" s="1" t="s">
        <v>16</v>
      </c>
      <c r="L1143" s="1" t="s">
        <v>16</v>
      </c>
      <c r="M1143" s="1" t="s">
        <v>16</v>
      </c>
      <c r="N1143" s="1">
        <v>3</v>
      </c>
      <c r="O1143" s="1">
        <v>1</v>
      </c>
      <c r="P1143" s="5">
        <v>0</v>
      </c>
    </row>
    <row r="1144" spans="1:16">
      <c r="A1144" s="1">
        <v>118</v>
      </c>
      <c r="B1144" s="1">
        <v>3</v>
      </c>
      <c r="C1144" s="1">
        <v>6623</v>
      </c>
      <c r="D1144" s="6">
        <v>0</v>
      </c>
      <c r="E1144" s="6">
        <v>217.8</v>
      </c>
      <c r="F1144" s="5">
        <v>0</v>
      </c>
      <c r="G1144" s="5">
        <v>358.4</v>
      </c>
      <c r="H1144" s="6">
        <v>3.011599005799503</v>
      </c>
      <c r="I1144" s="6">
        <v>0.4972067039106145</v>
      </c>
      <c r="J1144" s="6">
        <v>0</v>
      </c>
      <c r="K1144" s="1" t="s">
        <v>16</v>
      </c>
      <c r="L1144" s="1" t="s">
        <v>16</v>
      </c>
      <c r="M1144" s="1" t="s">
        <v>16</v>
      </c>
      <c r="N1144" s="1">
        <v>3</v>
      </c>
      <c r="O1144" s="1">
        <v>1</v>
      </c>
      <c r="P1144" s="5">
        <v>0</v>
      </c>
    </row>
    <row r="1145" spans="1:16">
      <c r="A1145" s="1">
        <v>118</v>
      </c>
      <c r="B1145" s="1">
        <v>4</v>
      </c>
      <c r="C1145" s="1">
        <v>22715</v>
      </c>
      <c r="D1145" s="6">
        <v>0.01</v>
      </c>
      <c r="E1145" s="6">
        <v>608.29999999999995</v>
      </c>
      <c r="F1145" s="5">
        <v>0</v>
      </c>
      <c r="G1145" s="5">
        <v>1105.0999999999999</v>
      </c>
      <c r="H1145" s="6">
        <v>6.4394993045897069</v>
      </c>
      <c r="I1145" s="6">
        <v>0.67831829187761394</v>
      </c>
      <c r="J1145" s="6">
        <v>6.0829999999999993</v>
      </c>
      <c r="K1145" s="1" t="s">
        <v>16</v>
      </c>
      <c r="L1145" s="1" t="s">
        <v>16</v>
      </c>
      <c r="M1145" s="1" t="s">
        <v>16</v>
      </c>
      <c r="N1145" s="1">
        <v>3</v>
      </c>
      <c r="O1145" s="1">
        <v>1</v>
      </c>
      <c r="P1145" s="5">
        <v>0</v>
      </c>
    </row>
    <row r="1146" spans="1:16">
      <c r="A1146" s="1">
        <v>118</v>
      </c>
      <c r="B1146" s="1">
        <v>5</v>
      </c>
      <c r="C1146" s="1">
        <v>22681</v>
      </c>
      <c r="D1146" s="6">
        <v>0.01</v>
      </c>
      <c r="E1146" s="6">
        <v>619.29999999999995</v>
      </c>
      <c r="F1146" s="5">
        <v>0</v>
      </c>
      <c r="G1146" s="5">
        <v>1109.5</v>
      </c>
      <c r="H1146" s="6">
        <v>5.2039381153305202</v>
      </c>
      <c r="I1146" s="6">
        <v>0.70049821436444604</v>
      </c>
      <c r="J1146" s="6">
        <v>6.1929999999999996</v>
      </c>
      <c r="K1146" s="1" t="s">
        <v>16</v>
      </c>
      <c r="L1146" s="1" t="s">
        <v>16</v>
      </c>
      <c r="M1146" s="1" t="s">
        <v>16</v>
      </c>
      <c r="N1146" s="1">
        <v>3</v>
      </c>
      <c r="O1146" s="1">
        <v>1</v>
      </c>
      <c r="P1146" s="5">
        <v>1</v>
      </c>
    </row>
    <row r="1147" spans="1:16">
      <c r="A1147" s="1">
        <v>118</v>
      </c>
      <c r="B1147" s="1">
        <v>6</v>
      </c>
      <c r="C1147" s="1">
        <v>18565</v>
      </c>
      <c r="D1147" s="6">
        <v>0.01</v>
      </c>
      <c r="E1147" s="6">
        <v>622.70000000000005</v>
      </c>
      <c r="F1147" s="5">
        <v>0.1</v>
      </c>
      <c r="G1147" s="5">
        <v>750</v>
      </c>
      <c r="H1147" s="6">
        <v>2.6783398184176392</v>
      </c>
      <c r="I1147" s="6">
        <v>0.60915701589011584</v>
      </c>
      <c r="J1147" s="6">
        <v>6.2270000000000003</v>
      </c>
      <c r="K1147" s="1" t="s">
        <v>16</v>
      </c>
      <c r="L1147" s="1" t="s">
        <v>16</v>
      </c>
      <c r="M1147" s="1" t="s">
        <v>16</v>
      </c>
      <c r="N1147" s="1">
        <v>3</v>
      </c>
      <c r="O1147" s="1">
        <v>1</v>
      </c>
      <c r="P1147" s="5">
        <v>1</v>
      </c>
    </row>
    <row r="1148" spans="1:16">
      <c r="A1148" s="1">
        <v>118</v>
      </c>
      <c r="B1148" s="1">
        <v>7</v>
      </c>
      <c r="C1148" s="1">
        <v>19490</v>
      </c>
      <c r="D1148" s="6">
        <v>0.01</v>
      </c>
      <c r="E1148" s="6">
        <v>628</v>
      </c>
      <c r="F1148" s="5">
        <v>0</v>
      </c>
      <c r="G1148" s="5">
        <v>732</v>
      </c>
      <c r="H1148" s="6">
        <v>3.2013969732246799</v>
      </c>
      <c r="I1148" s="6">
        <v>0.58645459209851203</v>
      </c>
      <c r="J1148" s="6">
        <v>6.28</v>
      </c>
      <c r="K1148" s="1" t="s">
        <v>16</v>
      </c>
      <c r="L1148" s="1" t="s">
        <v>16</v>
      </c>
      <c r="M1148" s="1" t="s">
        <v>16</v>
      </c>
      <c r="N1148" s="1">
        <v>3</v>
      </c>
      <c r="O1148" s="1">
        <v>1</v>
      </c>
      <c r="P1148" s="5">
        <v>1</v>
      </c>
    </row>
    <row r="1149" spans="1:16">
      <c r="A1149" s="1">
        <v>118</v>
      </c>
      <c r="B1149" s="1">
        <v>8</v>
      </c>
      <c r="C1149" s="1">
        <v>19631</v>
      </c>
      <c r="D1149" s="6">
        <v>0.01</v>
      </c>
      <c r="E1149" s="6">
        <v>594.6</v>
      </c>
      <c r="F1149" s="5">
        <v>0</v>
      </c>
      <c r="G1149" s="5">
        <v>809</v>
      </c>
      <c r="H1149" s="6">
        <v>2.8835386338185893</v>
      </c>
      <c r="I1149" s="6">
        <v>0.57230910294941673</v>
      </c>
      <c r="J1149" s="6">
        <v>5.9460000000000006</v>
      </c>
      <c r="K1149" s="1" t="s">
        <v>16</v>
      </c>
      <c r="L1149" s="1" t="s">
        <v>16</v>
      </c>
      <c r="M1149" s="1" t="s">
        <v>16</v>
      </c>
      <c r="N1149" s="1">
        <v>3</v>
      </c>
      <c r="O1149" s="1">
        <v>1</v>
      </c>
      <c r="P1149" s="5">
        <v>1</v>
      </c>
    </row>
    <row r="1150" spans="1:16">
      <c r="A1150" s="1">
        <v>118</v>
      </c>
      <c r="B1150" s="1">
        <v>9</v>
      </c>
      <c r="C1150" s="1">
        <v>20656</v>
      </c>
      <c r="D1150" s="6">
        <v>0.01</v>
      </c>
      <c r="E1150" s="6">
        <v>576.1</v>
      </c>
      <c r="F1150" s="5">
        <v>0</v>
      </c>
      <c r="G1150" s="5">
        <v>734</v>
      </c>
      <c r="H1150" s="6">
        <v>2.5414078674948235</v>
      </c>
      <c r="I1150" s="6">
        <v>0.54846049573973665</v>
      </c>
      <c r="J1150" s="6">
        <v>5.7610000000000001</v>
      </c>
      <c r="K1150" s="1" t="s">
        <v>16</v>
      </c>
      <c r="L1150" s="1" t="s">
        <v>16</v>
      </c>
      <c r="M1150" s="1" t="s">
        <v>16</v>
      </c>
      <c r="N1150" s="1">
        <v>3</v>
      </c>
      <c r="O1150" s="1">
        <v>1</v>
      </c>
      <c r="P1150" s="5">
        <v>1</v>
      </c>
    </row>
    <row r="1151" spans="1:16">
      <c r="A1151" s="1">
        <v>118</v>
      </c>
      <c r="B1151" s="1">
        <v>10</v>
      </c>
      <c r="C1151" s="1">
        <v>20905</v>
      </c>
      <c r="D1151" s="6">
        <v>0.75</v>
      </c>
      <c r="E1151" s="6">
        <v>570.20000000000005</v>
      </c>
      <c r="F1151" s="5">
        <v>3.5</v>
      </c>
      <c r="G1151" s="5">
        <v>820</v>
      </c>
      <c r="H1151" s="6">
        <v>2.7268385864374398</v>
      </c>
      <c r="I1151" s="6">
        <v>0.544702224348242</v>
      </c>
      <c r="J1151" s="6">
        <v>427.65</v>
      </c>
      <c r="K1151" s="1" t="s">
        <v>16</v>
      </c>
      <c r="L1151" s="1" t="s">
        <v>16</v>
      </c>
      <c r="M1151" s="1" t="s">
        <v>16</v>
      </c>
      <c r="N1151" s="1">
        <v>3</v>
      </c>
      <c r="O1151" s="1">
        <v>1</v>
      </c>
      <c r="P1151" s="5">
        <v>52</v>
      </c>
    </row>
    <row r="1152" spans="1:16">
      <c r="A1152" s="1">
        <v>119</v>
      </c>
      <c r="B1152" s="1">
        <v>1</v>
      </c>
      <c r="C1152" s="1">
        <v>13253</v>
      </c>
      <c r="D1152" s="6">
        <v>1.5</v>
      </c>
      <c r="E1152" s="6">
        <v>198.8</v>
      </c>
      <c r="F1152" s="5">
        <v>3.5</v>
      </c>
      <c r="G1152" s="5">
        <v>983</v>
      </c>
      <c r="H1152" s="6">
        <v>1.9339831634913602</v>
      </c>
      <c r="I1152" s="6">
        <v>0.47830679846072588</v>
      </c>
      <c r="J1152" s="6">
        <v>298.2</v>
      </c>
      <c r="K1152" s="1" t="s">
        <v>16</v>
      </c>
      <c r="L1152" s="1" t="s">
        <v>17</v>
      </c>
      <c r="M1152" s="1" t="s">
        <v>16</v>
      </c>
      <c r="N1152" s="1">
        <v>3</v>
      </c>
      <c r="O1152" s="1">
        <v>3</v>
      </c>
      <c r="P1152" s="5">
        <v>31</v>
      </c>
    </row>
    <row r="1153" spans="1:16">
      <c r="A1153" s="1">
        <v>119</v>
      </c>
      <c r="B1153" s="1">
        <v>2</v>
      </c>
      <c r="C1153" s="1">
        <v>13596</v>
      </c>
      <c r="D1153" s="6">
        <v>1.6</v>
      </c>
      <c r="E1153" s="6">
        <v>198.3</v>
      </c>
      <c r="F1153" s="5">
        <v>3.5</v>
      </c>
      <c r="G1153" s="5">
        <v>463</v>
      </c>
      <c r="H1153" s="6">
        <v>1.9258940112020682</v>
      </c>
      <c r="I1153" s="6">
        <v>0.50095616357752282</v>
      </c>
      <c r="J1153" s="6">
        <v>317.27999999999997</v>
      </c>
      <c r="K1153" s="1" t="s">
        <v>16</v>
      </c>
      <c r="L1153" s="1" t="s">
        <v>17</v>
      </c>
      <c r="M1153" s="1" t="s">
        <v>16</v>
      </c>
      <c r="N1153" s="1">
        <v>3</v>
      </c>
      <c r="O1153" s="1">
        <v>3</v>
      </c>
      <c r="P1153" s="5">
        <v>68</v>
      </c>
    </row>
    <row r="1154" spans="1:16">
      <c r="A1154" s="1">
        <v>119</v>
      </c>
      <c r="B1154" s="1">
        <v>3</v>
      </c>
      <c r="C1154" s="1">
        <v>13075</v>
      </c>
      <c r="D1154" s="6">
        <v>1.6</v>
      </c>
      <c r="E1154" s="6">
        <v>199.5</v>
      </c>
      <c r="F1154" s="5">
        <v>3.1</v>
      </c>
      <c r="G1154" s="5">
        <v>350</v>
      </c>
      <c r="H1154" s="6">
        <v>2.2854077253218885</v>
      </c>
      <c r="I1154" s="6">
        <v>0.46860420650095602</v>
      </c>
      <c r="J1154" s="6">
        <v>319.2</v>
      </c>
      <c r="K1154" s="1" t="s">
        <v>16</v>
      </c>
      <c r="L1154" s="1" t="s">
        <v>17</v>
      </c>
      <c r="M1154" s="1" t="s">
        <v>16</v>
      </c>
      <c r="N1154" s="1">
        <v>3</v>
      </c>
      <c r="O1154" s="1">
        <v>3</v>
      </c>
      <c r="P1154" s="5">
        <v>91</v>
      </c>
    </row>
    <row r="1155" spans="1:16">
      <c r="A1155" s="1">
        <v>119</v>
      </c>
      <c r="B1155" s="1">
        <v>4</v>
      </c>
      <c r="C1155" s="1">
        <v>12834</v>
      </c>
      <c r="D1155" s="6">
        <v>1.6</v>
      </c>
      <c r="E1155" s="6">
        <v>199</v>
      </c>
      <c r="F1155" s="5">
        <v>3.3</v>
      </c>
      <c r="G1155" s="5">
        <v>339</v>
      </c>
      <c r="H1155" s="6">
        <v>2.1723834652594549</v>
      </c>
      <c r="I1155" s="6">
        <v>0.48005298426055787</v>
      </c>
      <c r="J1155" s="6">
        <v>318.39999999999998</v>
      </c>
      <c r="K1155" s="1" t="s">
        <v>16</v>
      </c>
      <c r="L1155" s="1" t="s">
        <v>17</v>
      </c>
      <c r="M1155" s="1" t="s">
        <v>16</v>
      </c>
      <c r="N1155" s="1">
        <v>3</v>
      </c>
      <c r="O1155" s="1">
        <v>3</v>
      </c>
      <c r="P1155" s="5">
        <v>94</v>
      </c>
    </row>
    <row r="1156" spans="1:16">
      <c r="A1156" s="1">
        <v>119</v>
      </c>
      <c r="B1156" s="1">
        <v>5</v>
      </c>
      <c r="C1156" s="1">
        <v>18339</v>
      </c>
      <c r="D1156" s="6">
        <v>1.6</v>
      </c>
      <c r="E1156" s="6">
        <v>226</v>
      </c>
      <c r="F1156" s="5">
        <v>2.6</v>
      </c>
      <c r="G1156" s="5">
        <v>681</v>
      </c>
      <c r="H1156" s="6">
        <v>1.9461077844311376</v>
      </c>
      <c r="I1156" s="6">
        <v>0.40280277005289272</v>
      </c>
      <c r="J1156" s="6">
        <v>361.6</v>
      </c>
      <c r="K1156" s="1" t="s">
        <v>16</v>
      </c>
      <c r="L1156" s="1" t="s">
        <v>17</v>
      </c>
      <c r="M1156" s="1" t="s">
        <v>16</v>
      </c>
      <c r="N1156" s="1">
        <v>3</v>
      </c>
      <c r="O1156" s="1">
        <v>3</v>
      </c>
      <c r="P1156" s="5">
        <v>47</v>
      </c>
    </row>
    <row r="1157" spans="1:16">
      <c r="A1157" s="1">
        <v>119</v>
      </c>
      <c r="B1157" s="1">
        <v>6</v>
      </c>
      <c r="C1157" s="1">
        <v>18195</v>
      </c>
      <c r="D1157" s="6">
        <v>1.6</v>
      </c>
      <c r="E1157" s="6">
        <v>213.9</v>
      </c>
      <c r="F1157" s="5">
        <v>3.2</v>
      </c>
      <c r="G1157" s="5">
        <v>918</v>
      </c>
      <c r="H1157" s="6">
        <v>1.731371321227301</v>
      </c>
      <c r="I1157" s="6">
        <v>0.42967848309975271</v>
      </c>
      <c r="J1157" s="6">
        <v>342.24</v>
      </c>
      <c r="K1157" s="1" t="s">
        <v>16</v>
      </c>
      <c r="L1157" s="1" t="s">
        <v>17</v>
      </c>
      <c r="M1157" s="1" t="s">
        <v>16</v>
      </c>
      <c r="N1157" s="1">
        <v>3</v>
      </c>
      <c r="O1157" s="1">
        <v>3</v>
      </c>
      <c r="P1157" s="5">
        <v>40</v>
      </c>
    </row>
    <row r="1158" spans="1:16">
      <c r="A1158" s="1">
        <v>119</v>
      </c>
      <c r="B1158" s="1">
        <v>7</v>
      </c>
      <c r="C1158" s="1">
        <v>18293</v>
      </c>
      <c r="D1158" s="6">
        <v>1.6</v>
      </c>
      <c r="E1158" s="6">
        <v>216.6</v>
      </c>
      <c r="F1158" s="5">
        <v>3</v>
      </c>
      <c r="G1158" s="5">
        <v>398</v>
      </c>
      <c r="H1158" s="6">
        <v>1.7195082497573599</v>
      </c>
      <c r="I1158" s="6">
        <v>0.41425681954846116</v>
      </c>
      <c r="J1158" s="6">
        <v>346.56</v>
      </c>
      <c r="K1158" s="1" t="s">
        <v>16</v>
      </c>
      <c r="L1158" s="1" t="s">
        <v>17</v>
      </c>
      <c r="M1158" s="1" t="s">
        <v>16</v>
      </c>
      <c r="N1158" s="1">
        <v>3</v>
      </c>
      <c r="O1158" s="1">
        <v>3</v>
      </c>
      <c r="P1158" s="5">
        <v>88</v>
      </c>
    </row>
    <row r="1159" spans="1:16">
      <c r="A1159" s="1">
        <v>119</v>
      </c>
      <c r="B1159" s="1">
        <v>8</v>
      </c>
      <c r="C1159" s="1">
        <v>28219</v>
      </c>
      <c r="D1159" s="6">
        <v>1.6</v>
      </c>
      <c r="E1159" s="6">
        <v>219</v>
      </c>
      <c r="F1159" s="5">
        <v>2.9</v>
      </c>
      <c r="G1159" s="5">
        <v>297</v>
      </c>
      <c r="H1159" s="6">
        <v>1.7421487603305783</v>
      </c>
      <c r="I1159" s="6">
        <v>0.54094758850419933</v>
      </c>
      <c r="J1159" s="6">
        <v>350.4</v>
      </c>
      <c r="K1159" s="1" t="s">
        <v>16</v>
      </c>
      <c r="L1159" s="1" t="s">
        <v>17</v>
      </c>
      <c r="M1159" s="1" t="s">
        <v>16</v>
      </c>
      <c r="N1159" s="1">
        <v>3</v>
      </c>
      <c r="O1159" s="1">
        <v>3</v>
      </c>
      <c r="P1159" s="5">
        <v>100</v>
      </c>
    </row>
    <row r="1160" spans="1:16">
      <c r="A1160" s="1">
        <v>119</v>
      </c>
      <c r="B1160" s="1">
        <v>9</v>
      </c>
      <c r="C1160" s="1">
        <v>28109</v>
      </c>
      <c r="D1160" s="6">
        <v>1.6</v>
      </c>
      <c r="E1160" s="6">
        <v>220.2</v>
      </c>
      <c r="F1160" s="5">
        <v>2.9</v>
      </c>
      <c r="G1160" s="5">
        <v>382</v>
      </c>
      <c r="H1160" s="6">
        <v>1.7053903345724906</v>
      </c>
      <c r="I1160" s="6">
        <v>0.53086200149418339</v>
      </c>
      <c r="J1160" s="6">
        <v>352.32</v>
      </c>
      <c r="K1160" s="1" t="s">
        <v>16</v>
      </c>
      <c r="L1160" s="1" t="s">
        <v>17</v>
      </c>
      <c r="M1160" s="1" t="s">
        <v>16</v>
      </c>
      <c r="N1160" s="1">
        <v>3</v>
      </c>
      <c r="O1160" s="1">
        <v>3</v>
      </c>
      <c r="P1160" s="5">
        <v>93</v>
      </c>
    </row>
    <row r="1161" spans="1:16">
      <c r="A1161" s="1">
        <v>119</v>
      </c>
      <c r="B1161" s="1">
        <v>10</v>
      </c>
      <c r="C1161" s="1">
        <v>29954</v>
      </c>
      <c r="D1161" s="6">
        <v>1.6</v>
      </c>
      <c r="E1161" s="6">
        <v>240.4</v>
      </c>
      <c r="F1161" s="5">
        <v>2.5</v>
      </c>
      <c r="G1161" s="5">
        <v>1184</v>
      </c>
      <c r="H1161" s="6">
        <v>1.6064935064935064</v>
      </c>
      <c r="I1161" s="6">
        <v>0.44378046337717836</v>
      </c>
      <c r="J1161" s="6">
        <v>384.64</v>
      </c>
      <c r="K1161" s="1" t="s">
        <v>16</v>
      </c>
      <c r="L1161" s="1" t="s">
        <v>17</v>
      </c>
      <c r="M1161" s="1" t="s">
        <v>16</v>
      </c>
      <c r="N1161" s="1">
        <v>3</v>
      </c>
      <c r="O1161" s="1">
        <v>3</v>
      </c>
      <c r="P1161" s="5">
        <v>31</v>
      </c>
    </row>
    <row r="1162" spans="1:16">
      <c r="A1162" s="1">
        <v>120</v>
      </c>
      <c r="B1162" s="1">
        <v>1</v>
      </c>
      <c r="C1162" s="1">
        <v>10495</v>
      </c>
      <c r="D1162" s="6">
        <v>0.36</v>
      </c>
      <c r="E1162" s="6">
        <v>311.3</v>
      </c>
      <c r="F1162" s="5">
        <v>3.1</v>
      </c>
      <c r="G1162" s="5">
        <v>289.2</v>
      </c>
      <c r="H1162" s="6">
        <v>1.1880165289256199</v>
      </c>
      <c r="I1162" s="6">
        <v>0.46917579799904718</v>
      </c>
      <c r="J1162" s="6">
        <v>112.068</v>
      </c>
      <c r="K1162" s="1" t="s">
        <v>17</v>
      </c>
      <c r="L1162" s="1" t="s">
        <v>17</v>
      </c>
      <c r="M1162" s="1" t="s">
        <v>17</v>
      </c>
      <c r="N1162" s="1">
        <v>4</v>
      </c>
      <c r="O1162" s="1">
        <v>3</v>
      </c>
      <c r="P1162" s="5">
        <v>41</v>
      </c>
    </row>
    <row r="1163" spans="1:16">
      <c r="A1163" s="1">
        <v>120</v>
      </c>
      <c r="B1163" s="1">
        <v>2</v>
      </c>
      <c r="C1163" s="1">
        <v>12419</v>
      </c>
      <c r="D1163" s="6">
        <v>0.47</v>
      </c>
      <c r="E1163" s="6">
        <v>315</v>
      </c>
      <c r="F1163" s="5">
        <v>2.8</v>
      </c>
      <c r="G1163" s="5">
        <v>355.4</v>
      </c>
      <c r="H1163" s="6">
        <v>1.6280193236714977</v>
      </c>
      <c r="I1163" s="6">
        <v>0.52951123278846923</v>
      </c>
      <c r="J1163" s="6">
        <v>148.05000000000001</v>
      </c>
      <c r="K1163" s="1" t="s">
        <v>17</v>
      </c>
      <c r="L1163" s="1" t="s">
        <v>17</v>
      </c>
      <c r="M1163" s="1" t="s">
        <v>17</v>
      </c>
      <c r="N1163" s="1">
        <v>4</v>
      </c>
      <c r="O1163" s="1">
        <v>3</v>
      </c>
      <c r="P1163" s="5">
        <v>45</v>
      </c>
    </row>
    <row r="1164" spans="1:16">
      <c r="A1164" s="1">
        <v>120</v>
      </c>
      <c r="B1164" s="1">
        <v>3</v>
      </c>
      <c r="C1164" s="1">
        <v>13879</v>
      </c>
      <c r="D1164" s="6">
        <v>0.54</v>
      </c>
      <c r="E1164" s="6">
        <v>320.2</v>
      </c>
      <c r="F1164" s="5">
        <v>2.2999999999999998</v>
      </c>
      <c r="G1164" s="5">
        <v>353.9</v>
      </c>
      <c r="H1164" s="6">
        <v>2.1848739495798317</v>
      </c>
      <c r="I1164" s="6">
        <v>0.54701347359319841</v>
      </c>
      <c r="J1164" s="6">
        <v>172.90800000000002</v>
      </c>
      <c r="K1164" s="1" t="s">
        <v>17</v>
      </c>
      <c r="L1164" s="1" t="s">
        <v>17</v>
      </c>
      <c r="M1164" s="1" t="s">
        <v>17</v>
      </c>
      <c r="N1164" s="1">
        <v>4</v>
      </c>
      <c r="O1164" s="1">
        <v>3</v>
      </c>
      <c r="P1164" s="5">
        <v>51</v>
      </c>
    </row>
    <row r="1165" spans="1:16">
      <c r="A1165" s="1">
        <v>120</v>
      </c>
      <c r="B1165" s="1">
        <v>4</v>
      </c>
      <c r="C1165" s="1">
        <v>18647</v>
      </c>
      <c r="D1165" s="6">
        <v>0.6</v>
      </c>
      <c r="E1165" s="6">
        <v>428.3</v>
      </c>
      <c r="F1165" s="5">
        <v>2</v>
      </c>
      <c r="G1165" s="5">
        <v>325.39999999999998</v>
      </c>
      <c r="H1165" s="6">
        <v>2.9329896907216497</v>
      </c>
      <c r="I1165" s="6">
        <v>0.57944977744409287</v>
      </c>
      <c r="J1165" s="6">
        <v>256.98</v>
      </c>
      <c r="K1165" s="1" t="s">
        <v>17</v>
      </c>
      <c r="L1165" s="1" t="s">
        <v>17</v>
      </c>
      <c r="M1165" s="1" t="s">
        <v>17</v>
      </c>
      <c r="N1165" s="1">
        <v>4</v>
      </c>
      <c r="O1165" s="1">
        <v>3</v>
      </c>
      <c r="P1165" s="5">
        <v>80</v>
      </c>
    </row>
    <row r="1166" spans="1:16">
      <c r="A1166" s="1">
        <v>120</v>
      </c>
      <c r="B1166" s="1">
        <v>5</v>
      </c>
      <c r="C1166" s="1">
        <v>25289</v>
      </c>
      <c r="D1166" s="6">
        <v>0.6</v>
      </c>
      <c r="E1166" s="6">
        <v>440.7</v>
      </c>
      <c r="F1166" s="5">
        <v>1.5</v>
      </c>
      <c r="G1166" s="5">
        <v>194.9</v>
      </c>
      <c r="H1166" s="6">
        <v>3.2280978689818469</v>
      </c>
      <c r="I1166" s="6">
        <v>0.61362647791529912</v>
      </c>
      <c r="J1166" s="6">
        <v>264.42</v>
      </c>
      <c r="K1166" s="1" t="s">
        <v>17</v>
      </c>
      <c r="L1166" s="1" t="s">
        <v>17</v>
      </c>
      <c r="M1166" s="1" t="s">
        <v>17</v>
      </c>
      <c r="N1166" s="1">
        <v>4</v>
      </c>
      <c r="O1166" s="1">
        <v>3</v>
      </c>
      <c r="P1166" s="5">
        <v>100</v>
      </c>
    </row>
    <row r="1167" spans="1:16">
      <c r="A1167" s="1">
        <v>120</v>
      </c>
      <c r="B1167" s="1">
        <v>6</v>
      </c>
      <c r="C1167" s="1">
        <v>40197</v>
      </c>
      <c r="D1167" s="6">
        <v>0.6</v>
      </c>
      <c r="E1167" s="6">
        <v>444.3</v>
      </c>
      <c r="F1167" s="5">
        <v>1.5</v>
      </c>
      <c r="G1167" s="5">
        <v>725.3</v>
      </c>
      <c r="H1167" s="6">
        <v>2.9901960784313726</v>
      </c>
      <c r="I1167" s="6">
        <v>0.68005075005597437</v>
      </c>
      <c r="J1167" s="6">
        <v>266.58</v>
      </c>
      <c r="K1167" s="1" t="s">
        <v>17</v>
      </c>
      <c r="L1167" s="1" t="s">
        <v>17</v>
      </c>
      <c r="M1167" s="1" t="s">
        <v>17</v>
      </c>
      <c r="N1167" s="1">
        <v>4</v>
      </c>
      <c r="O1167" s="1">
        <v>3</v>
      </c>
      <c r="P1167" s="5">
        <v>37</v>
      </c>
    </row>
    <row r="1168" spans="1:16">
      <c r="A1168" s="1">
        <v>120</v>
      </c>
      <c r="B1168" s="1">
        <v>7</v>
      </c>
      <c r="C1168" s="1">
        <v>38906</v>
      </c>
      <c r="D1168" s="6">
        <v>0.68</v>
      </c>
      <c r="E1168" s="6">
        <v>515.5</v>
      </c>
      <c r="F1168" s="5">
        <v>2</v>
      </c>
      <c r="G1168" s="5">
        <v>1175.2</v>
      </c>
      <c r="H1168" s="6">
        <v>2.8668941979522184</v>
      </c>
      <c r="I1168" s="6">
        <v>0.61985297897496527</v>
      </c>
      <c r="J1168" s="6">
        <v>350.54</v>
      </c>
      <c r="K1168" s="1" t="s">
        <v>17</v>
      </c>
      <c r="L1168" s="1" t="s">
        <v>17</v>
      </c>
      <c r="M1168" s="1" t="s">
        <v>17</v>
      </c>
      <c r="N1168" s="1">
        <v>4</v>
      </c>
      <c r="O1168" s="1">
        <v>3</v>
      </c>
      <c r="P1168" s="5">
        <v>29</v>
      </c>
    </row>
    <row r="1169" spans="1:16">
      <c r="A1169" s="1">
        <v>120</v>
      </c>
      <c r="B1169" s="1">
        <v>8</v>
      </c>
      <c r="C1169" s="1">
        <v>34989</v>
      </c>
      <c r="D1169" s="6">
        <v>0.42</v>
      </c>
      <c r="E1169" s="6">
        <v>516.70000000000005</v>
      </c>
      <c r="F1169" s="5">
        <v>4</v>
      </c>
      <c r="G1169" s="5">
        <v>-83.9</v>
      </c>
      <c r="H1169" s="6">
        <v>1.464864864864865</v>
      </c>
      <c r="I1169" s="6">
        <v>0.66320843693732312</v>
      </c>
      <c r="J1169" s="6">
        <v>217.01400000000001</v>
      </c>
      <c r="K1169" s="1" t="s">
        <v>17</v>
      </c>
      <c r="L1169" s="1" t="s">
        <v>17</v>
      </c>
      <c r="M1169" s="1" t="s">
        <v>17</v>
      </c>
      <c r="N1169" s="1">
        <v>4</v>
      </c>
      <c r="O1169" s="1">
        <v>3</v>
      </c>
      <c r="P1169" s="5">
        <v>100</v>
      </c>
    </row>
    <row r="1170" spans="1:16">
      <c r="A1170" s="1">
        <v>120</v>
      </c>
      <c r="B1170" s="1">
        <v>9</v>
      </c>
      <c r="C1170" s="1">
        <v>27022</v>
      </c>
      <c r="D1170" s="6">
        <v>0.04</v>
      </c>
      <c r="E1170" s="6">
        <v>518.20000000000005</v>
      </c>
      <c r="F1170" s="5">
        <v>0.6</v>
      </c>
      <c r="G1170" s="5">
        <v>12</v>
      </c>
      <c r="H1170" s="6">
        <v>0.83333333333333326</v>
      </c>
      <c r="I1170" s="6">
        <v>0.64058914958182223</v>
      </c>
      <c r="J1170" s="6">
        <v>20.728000000000002</v>
      </c>
      <c r="K1170" s="1" t="s">
        <v>17</v>
      </c>
      <c r="L1170" s="1" t="s">
        <v>17</v>
      </c>
      <c r="M1170" s="1" t="s">
        <v>17</v>
      </c>
      <c r="N1170" s="1">
        <v>4</v>
      </c>
      <c r="O1170" s="1">
        <v>3</v>
      </c>
      <c r="P1170" s="5">
        <v>100</v>
      </c>
    </row>
    <row r="1171" spans="1:16">
      <c r="A1171" s="1">
        <v>120</v>
      </c>
      <c r="B1171" s="1">
        <v>10</v>
      </c>
      <c r="C1171" s="1">
        <v>23993</v>
      </c>
      <c r="D1171" s="6">
        <v>0.08</v>
      </c>
      <c r="E1171" s="6">
        <v>558</v>
      </c>
      <c r="F1171" s="5">
        <v>0.7</v>
      </c>
      <c r="G1171" s="5">
        <v>261.5</v>
      </c>
      <c r="H1171" s="6">
        <v>1.447072072072072</v>
      </c>
      <c r="I1171" s="6">
        <v>0.53590630600591838</v>
      </c>
      <c r="J1171" s="6">
        <v>44.64</v>
      </c>
      <c r="K1171" s="1" t="s">
        <v>17</v>
      </c>
      <c r="L1171" s="1" t="s">
        <v>17</v>
      </c>
      <c r="M1171" s="1" t="s">
        <v>17</v>
      </c>
      <c r="N1171" s="1">
        <v>4</v>
      </c>
      <c r="O1171" s="1">
        <v>3</v>
      </c>
      <c r="P1171" s="5">
        <v>17</v>
      </c>
    </row>
    <row r="1172" spans="1:16">
      <c r="A1172" s="1">
        <v>121</v>
      </c>
      <c r="B1172" s="1">
        <v>1</v>
      </c>
      <c r="C1172" s="1">
        <v>21363</v>
      </c>
      <c r="D1172" s="6">
        <v>0.76</v>
      </c>
      <c r="E1172" s="6">
        <v>1254.8</v>
      </c>
      <c r="F1172" s="5">
        <v>3.8</v>
      </c>
      <c r="G1172" s="5">
        <v>1337.5</v>
      </c>
      <c r="H1172" s="6">
        <v>4.5701357466063346</v>
      </c>
      <c r="I1172" s="6">
        <v>0.57847680569208448</v>
      </c>
      <c r="J1172" s="6">
        <v>953.64800000000002</v>
      </c>
      <c r="K1172" s="1" t="s">
        <v>16</v>
      </c>
      <c r="L1172" s="1" t="s">
        <v>17</v>
      </c>
      <c r="M1172" s="1" t="s">
        <v>16</v>
      </c>
      <c r="N1172" s="1">
        <v>2</v>
      </c>
      <c r="O1172" s="1">
        <v>1</v>
      </c>
      <c r="P1172" s="5">
        <v>70</v>
      </c>
    </row>
    <row r="1173" spans="1:16">
      <c r="A1173" s="1">
        <v>121</v>
      </c>
      <c r="B1173" s="1">
        <v>2</v>
      </c>
      <c r="C1173" s="1">
        <v>20785</v>
      </c>
      <c r="D1173" s="6">
        <v>0.78</v>
      </c>
      <c r="E1173" s="6">
        <v>1280</v>
      </c>
      <c r="F1173" s="5">
        <v>2.8</v>
      </c>
      <c r="G1173" s="5">
        <v>1883.4</v>
      </c>
      <c r="H1173" s="6">
        <v>5.2205882352941169</v>
      </c>
      <c r="I1173" s="6">
        <v>0.49838826076497472</v>
      </c>
      <c r="J1173" s="6">
        <v>998.4</v>
      </c>
      <c r="K1173" s="1" t="s">
        <v>16</v>
      </c>
      <c r="L1173" s="1" t="s">
        <v>17</v>
      </c>
      <c r="M1173" s="1" t="s">
        <v>16</v>
      </c>
      <c r="N1173" s="1">
        <v>2</v>
      </c>
      <c r="O1173" s="1">
        <v>1</v>
      </c>
      <c r="P1173" s="5">
        <v>53</v>
      </c>
    </row>
    <row r="1174" spans="1:16">
      <c r="A1174" s="1">
        <v>121</v>
      </c>
      <c r="B1174" s="1">
        <v>3</v>
      </c>
      <c r="C1174" s="1">
        <v>20825</v>
      </c>
      <c r="D1174" s="6">
        <v>0.83</v>
      </c>
      <c r="E1174" s="6">
        <v>1300.8</v>
      </c>
      <c r="F1174" s="5">
        <v>2.2999999999999998</v>
      </c>
      <c r="G1174" s="5">
        <v>2160.1</v>
      </c>
      <c r="H1174" s="6">
        <v>5.635930047694754</v>
      </c>
      <c r="I1174" s="6">
        <v>0.59346938775510205</v>
      </c>
      <c r="J1174" s="6">
        <v>1079.664</v>
      </c>
      <c r="K1174" s="1" t="s">
        <v>16</v>
      </c>
      <c r="L1174" s="1" t="s">
        <v>17</v>
      </c>
      <c r="M1174" s="1" t="s">
        <v>16</v>
      </c>
      <c r="N1174" s="1">
        <v>2</v>
      </c>
      <c r="O1174" s="1">
        <v>1</v>
      </c>
      <c r="P1174" s="5">
        <v>50</v>
      </c>
    </row>
    <row r="1175" spans="1:16">
      <c r="A1175" s="1">
        <v>121</v>
      </c>
      <c r="B1175" s="1">
        <v>4</v>
      </c>
      <c r="C1175" s="1">
        <v>21079</v>
      </c>
      <c r="D1175" s="6">
        <v>0.87</v>
      </c>
      <c r="E1175" s="6">
        <v>1312.4</v>
      </c>
      <c r="F1175" s="5">
        <v>1.8</v>
      </c>
      <c r="G1175" s="5">
        <v>2714.8</v>
      </c>
      <c r="H1175" s="6">
        <v>6.5893587994542973</v>
      </c>
      <c r="I1175" s="6">
        <v>0.38284548602874902</v>
      </c>
      <c r="J1175" s="6">
        <v>1141.788</v>
      </c>
      <c r="K1175" s="1" t="s">
        <v>16</v>
      </c>
      <c r="L1175" s="1" t="s">
        <v>17</v>
      </c>
      <c r="M1175" s="1" t="s">
        <v>16</v>
      </c>
      <c r="N1175" s="1">
        <v>2</v>
      </c>
      <c r="O1175" s="1">
        <v>1</v>
      </c>
      <c r="P1175" s="5">
        <v>42</v>
      </c>
    </row>
    <row r="1176" spans="1:16">
      <c r="A1176" s="1">
        <v>121</v>
      </c>
      <c r="B1176" s="1">
        <v>5</v>
      </c>
      <c r="C1176" s="1">
        <v>23906</v>
      </c>
      <c r="D1176" s="6">
        <v>0.91</v>
      </c>
      <c r="E1176" s="6">
        <v>1303.9000000000001</v>
      </c>
      <c r="F1176" s="5">
        <v>1.7</v>
      </c>
      <c r="G1176" s="5">
        <v>2319.9</v>
      </c>
      <c r="H1176" s="6">
        <v>11.19496855345912</v>
      </c>
      <c r="I1176" s="6">
        <v>0.45089098970969632</v>
      </c>
      <c r="J1176" s="6">
        <v>1186.5490000000002</v>
      </c>
      <c r="K1176" s="1" t="s">
        <v>16</v>
      </c>
      <c r="L1176" s="1" t="s">
        <v>17</v>
      </c>
      <c r="M1176" s="1" t="s">
        <v>16</v>
      </c>
      <c r="N1176" s="1">
        <v>2</v>
      </c>
      <c r="O1176" s="1">
        <v>1</v>
      </c>
      <c r="P1176" s="5">
        <v>51</v>
      </c>
    </row>
    <row r="1177" spans="1:16">
      <c r="A1177" s="1">
        <v>121</v>
      </c>
      <c r="B1177" s="1">
        <v>6</v>
      </c>
      <c r="C1177" s="1">
        <v>21092</v>
      </c>
      <c r="D1177" s="6">
        <v>0.92</v>
      </c>
      <c r="E1177" s="6">
        <v>1311.8</v>
      </c>
      <c r="F1177" s="5">
        <v>1.7</v>
      </c>
      <c r="G1177" s="5">
        <v>2514</v>
      </c>
      <c r="H1177" s="6">
        <v>24.348837209302324</v>
      </c>
      <c r="I1177" s="6">
        <v>0.57543144320121375</v>
      </c>
      <c r="J1177" s="6">
        <v>1206.856</v>
      </c>
      <c r="K1177" s="1" t="s">
        <v>16</v>
      </c>
      <c r="L1177" s="1" t="s">
        <v>17</v>
      </c>
      <c r="M1177" s="1" t="s">
        <v>16</v>
      </c>
      <c r="N1177" s="1">
        <v>2</v>
      </c>
      <c r="O1177" s="1">
        <v>1</v>
      </c>
      <c r="P1177" s="5">
        <v>48</v>
      </c>
    </row>
    <row r="1178" spans="1:16">
      <c r="A1178" s="1">
        <v>121</v>
      </c>
      <c r="B1178" s="1">
        <v>7</v>
      </c>
      <c r="C1178" s="1">
        <v>22968</v>
      </c>
      <c r="D1178" s="6">
        <v>0.92</v>
      </c>
      <c r="E1178" s="6">
        <v>1320.6</v>
      </c>
      <c r="F1178" s="5">
        <v>1.6</v>
      </c>
      <c r="G1178" s="5">
        <v>2900.3</v>
      </c>
      <c r="H1178" s="6">
        <v>18.7987012987013</v>
      </c>
      <c r="I1178" s="6">
        <v>0.63627655869035182</v>
      </c>
      <c r="J1178" s="6">
        <v>1214.952</v>
      </c>
      <c r="K1178" s="1" t="s">
        <v>16</v>
      </c>
      <c r="L1178" s="1" t="s">
        <v>17</v>
      </c>
      <c r="M1178" s="1" t="s">
        <v>16</v>
      </c>
      <c r="N1178" s="1">
        <v>2</v>
      </c>
      <c r="O1178" s="1">
        <v>1</v>
      </c>
      <c r="P1178" s="5">
        <v>42</v>
      </c>
    </row>
    <row r="1179" spans="1:16">
      <c r="A1179" s="1">
        <v>121</v>
      </c>
      <c r="B1179" s="1">
        <v>8</v>
      </c>
      <c r="C1179" s="1">
        <v>25995</v>
      </c>
      <c r="D1179" s="6">
        <v>0.92</v>
      </c>
      <c r="E1179" s="6">
        <v>1326.1</v>
      </c>
      <c r="F1179" s="5">
        <v>1.9</v>
      </c>
      <c r="G1179" s="5">
        <v>2962.6</v>
      </c>
      <c r="H1179" s="6">
        <v>7.7073170731707314</v>
      </c>
      <c r="I1179" s="6">
        <v>0.50094248894018079</v>
      </c>
      <c r="J1179" s="6">
        <v>1220.0119999999999</v>
      </c>
      <c r="K1179" s="1" t="s">
        <v>16</v>
      </c>
      <c r="L1179" s="1" t="s">
        <v>17</v>
      </c>
      <c r="M1179" s="1" t="s">
        <v>16</v>
      </c>
      <c r="N1179" s="1">
        <v>2</v>
      </c>
      <c r="O1179" s="1">
        <v>1</v>
      </c>
      <c r="P1179" s="5">
        <v>41</v>
      </c>
    </row>
    <row r="1180" spans="1:16">
      <c r="A1180" s="1">
        <v>121</v>
      </c>
      <c r="B1180" s="1">
        <v>9</v>
      </c>
      <c r="C1180" s="1">
        <v>31032</v>
      </c>
      <c r="D1180" s="6">
        <v>0.92</v>
      </c>
      <c r="E1180" s="6">
        <v>1332.5</v>
      </c>
      <c r="F1180" s="5">
        <v>2.2000000000000002</v>
      </c>
      <c r="G1180" s="5">
        <v>3046.2</v>
      </c>
      <c r="H1180" s="6">
        <v>5.9240687679083086</v>
      </c>
      <c r="I1180" s="6">
        <v>0.53190255220417637</v>
      </c>
      <c r="J1180" s="6">
        <v>1225.9000000000001</v>
      </c>
      <c r="K1180" s="1" t="s">
        <v>16</v>
      </c>
      <c r="L1180" s="1" t="s">
        <v>17</v>
      </c>
      <c r="M1180" s="1" t="s">
        <v>16</v>
      </c>
      <c r="N1180" s="1">
        <v>2</v>
      </c>
      <c r="O1180" s="1">
        <v>1</v>
      </c>
      <c r="P1180" s="5">
        <v>40</v>
      </c>
    </row>
    <row r="1181" spans="1:16">
      <c r="A1181" s="1">
        <v>121</v>
      </c>
      <c r="B1181" s="1">
        <v>10</v>
      </c>
      <c r="C1181" s="1">
        <v>33630</v>
      </c>
      <c r="D1181" s="6">
        <v>0.92</v>
      </c>
      <c r="E1181" s="6">
        <v>1335.1</v>
      </c>
      <c r="F1181" s="5">
        <v>2.4</v>
      </c>
      <c r="G1181" s="5">
        <v>3441.3</v>
      </c>
      <c r="H1181" s="6">
        <v>5.2981029810298104</v>
      </c>
      <c r="I1181" s="6">
        <v>0.4855188819506393</v>
      </c>
      <c r="J1181" s="6">
        <v>1228.2919999999999</v>
      </c>
      <c r="K1181" s="1" t="s">
        <v>16</v>
      </c>
      <c r="L1181" s="1" t="s">
        <v>17</v>
      </c>
      <c r="M1181" s="1" t="s">
        <v>16</v>
      </c>
      <c r="N1181" s="1">
        <v>2</v>
      </c>
      <c r="O1181" s="1">
        <v>1</v>
      </c>
      <c r="P1181" s="5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09"/>
  <sheetViews>
    <sheetView zoomScale="150" zoomScaleNormal="150" workbookViewId="0">
      <selection activeCell="A2" sqref="A2:D109"/>
    </sheetView>
  </sheetViews>
  <sheetFormatPr defaultRowHeight="15"/>
  <cols>
    <col min="7" max="7" width="17.85546875" customWidth="1"/>
  </cols>
  <sheetData>
    <row r="2" spans="1:12">
      <c r="A2" t="s">
        <v>98</v>
      </c>
      <c r="B2" t="s">
        <v>99</v>
      </c>
      <c r="C2" t="s">
        <v>100</v>
      </c>
      <c r="D2" t="s">
        <v>101</v>
      </c>
    </row>
    <row r="3" spans="1:12">
      <c r="A3" t="s">
        <v>92</v>
      </c>
      <c r="B3" t="s">
        <v>93</v>
      </c>
      <c r="C3" t="s">
        <v>94</v>
      </c>
      <c r="D3" t="s">
        <v>97</v>
      </c>
    </row>
    <row r="4" spans="1:12">
      <c r="A4" s="8">
        <v>1132.2575999999999</v>
      </c>
      <c r="B4" s="8">
        <v>6.1969696969696972</v>
      </c>
      <c r="C4" s="8">
        <v>20708</v>
      </c>
      <c r="D4" s="8">
        <v>2990</v>
      </c>
      <c r="G4" t="s">
        <v>42</v>
      </c>
    </row>
    <row r="5" spans="1:12" ht="15.75" thickBot="1">
      <c r="A5" s="8">
        <v>1622.3529999999998</v>
      </c>
      <c r="B5" s="8">
        <v>4.7249724972497251</v>
      </c>
      <c r="C5" s="8">
        <v>28767</v>
      </c>
      <c r="D5" s="8">
        <v>3522.8</v>
      </c>
    </row>
    <row r="6" spans="1:12">
      <c r="A6" s="8">
        <v>234.80080000000001</v>
      </c>
      <c r="B6" s="8">
        <v>2.6905487804878052</v>
      </c>
      <c r="C6" s="8">
        <v>10040</v>
      </c>
      <c r="D6" s="8">
        <v>604.1</v>
      </c>
      <c r="G6" s="13" t="s">
        <v>43</v>
      </c>
      <c r="H6" s="13"/>
    </row>
    <row r="7" spans="1:12">
      <c r="A7" s="8">
        <v>279.68</v>
      </c>
      <c r="B7" s="8">
        <v>1.6530889341479973</v>
      </c>
      <c r="C7" s="8">
        <v>18311</v>
      </c>
      <c r="D7" s="8">
        <v>474</v>
      </c>
      <c r="G7" s="10" t="s">
        <v>44</v>
      </c>
      <c r="H7" s="10">
        <v>0.88699645538967287</v>
      </c>
    </row>
    <row r="8" spans="1:12">
      <c r="A8" s="8">
        <v>522.58799999999997</v>
      </c>
      <c r="B8" s="8">
        <v>2.2320841551610782</v>
      </c>
      <c r="C8" s="8">
        <v>32609</v>
      </c>
      <c r="D8" s="8">
        <v>1340.6</v>
      </c>
      <c r="G8" s="10" t="s">
        <v>45</v>
      </c>
      <c r="H8" s="10">
        <v>0.78676271187384383</v>
      </c>
      <c r="J8" t="s">
        <v>56</v>
      </c>
      <c r="K8">
        <f>((I16-I30)/3)/J30</f>
        <v>0.13670536963805188</v>
      </c>
    </row>
    <row r="9" spans="1:12">
      <c r="A9" s="8">
        <v>450.38229999999999</v>
      </c>
      <c r="B9" s="8">
        <v>2.2752332485156916</v>
      </c>
      <c r="C9" s="8">
        <v>16604</v>
      </c>
      <c r="D9" s="8">
        <v>1026.7</v>
      </c>
      <c r="G9" s="10" t="s">
        <v>46</v>
      </c>
      <c r="H9" s="10">
        <v>0.78049102692895689</v>
      </c>
      <c r="J9" t="s">
        <v>71</v>
      </c>
      <c r="K9">
        <f>FINV(0.05,3,100)</f>
        <v>2.6955342613373929</v>
      </c>
    </row>
    <row r="10" spans="1:12">
      <c r="A10" s="8">
        <v>5807.79</v>
      </c>
      <c r="B10" s="8">
        <v>3.568075117370892</v>
      </c>
      <c r="C10" s="8">
        <v>101648</v>
      </c>
      <c r="D10" s="8">
        <v>9420</v>
      </c>
      <c r="G10" s="10" t="s">
        <v>47</v>
      </c>
      <c r="H10" s="10">
        <v>574.53376403658194</v>
      </c>
    </row>
    <row r="11" spans="1:12" ht="15.75" thickBot="1">
      <c r="A11" s="8">
        <v>110.06399999999999</v>
      </c>
      <c r="B11" s="8">
        <v>1.2051450106504999</v>
      </c>
      <c r="C11" s="8">
        <v>16312</v>
      </c>
      <c r="D11" s="8">
        <v>890.2</v>
      </c>
      <c r="G11" s="11" t="s">
        <v>48</v>
      </c>
      <c r="H11" s="11">
        <v>106</v>
      </c>
    </row>
    <row r="12" spans="1:12">
      <c r="A12" s="8">
        <v>10.512</v>
      </c>
      <c r="B12" s="8">
        <v>1.3771802325581395</v>
      </c>
      <c r="C12" s="8">
        <v>11654</v>
      </c>
      <c r="D12" s="8">
        <v>468.4</v>
      </c>
    </row>
    <row r="13" spans="1:12" ht="15.75" thickBot="1">
      <c r="A13" s="8">
        <v>131.43200000000002</v>
      </c>
      <c r="B13" s="8">
        <v>1.511627906976744</v>
      </c>
      <c r="C13" s="8">
        <v>20192</v>
      </c>
      <c r="D13" s="8">
        <v>1601</v>
      </c>
      <c r="G13" t="s">
        <v>49</v>
      </c>
    </row>
    <row r="14" spans="1:12">
      <c r="A14" s="8">
        <v>722.57280000000003</v>
      </c>
      <c r="B14" s="8">
        <v>15.174927113702623</v>
      </c>
      <c r="C14" s="8">
        <v>16173</v>
      </c>
      <c r="D14" s="8">
        <v>2240.3000000000002</v>
      </c>
      <c r="G14" s="12"/>
      <c r="H14" s="12" t="s">
        <v>53</v>
      </c>
      <c r="I14" s="12" t="s">
        <v>54</v>
      </c>
      <c r="J14" s="12" t="s">
        <v>55</v>
      </c>
      <c r="K14" s="12" t="s">
        <v>56</v>
      </c>
      <c r="L14" s="12" t="s">
        <v>57</v>
      </c>
    </row>
    <row r="15" spans="1:12">
      <c r="A15" s="8">
        <v>85.306000000000012</v>
      </c>
      <c r="B15" s="8">
        <v>1.8615944961554025</v>
      </c>
      <c r="C15" s="8">
        <v>15502</v>
      </c>
      <c r="D15" s="8">
        <v>1670.1</v>
      </c>
      <c r="G15" s="10" t="s">
        <v>50</v>
      </c>
      <c r="H15" s="10">
        <v>3</v>
      </c>
      <c r="I15" s="10">
        <v>124225828.60291632</v>
      </c>
      <c r="J15" s="10">
        <v>41408609.534305438</v>
      </c>
      <c r="K15" s="10">
        <v>125.44678484133043</v>
      </c>
      <c r="L15" s="10">
        <v>4.2705400999166257E-34</v>
      </c>
    </row>
    <row r="16" spans="1:12">
      <c r="A16" s="8">
        <v>175.70249999999999</v>
      </c>
      <c r="B16" s="8">
        <v>1.5807269653423499</v>
      </c>
      <c r="C16" s="8">
        <v>19369</v>
      </c>
      <c r="D16" s="8">
        <v>744.7</v>
      </c>
      <c r="G16" s="10" t="s">
        <v>51</v>
      </c>
      <c r="H16" s="10">
        <v>102</v>
      </c>
      <c r="I16" s="10">
        <v>33669082.69384037</v>
      </c>
      <c r="J16" s="10">
        <v>330089.04601804283</v>
      </c>
      <c r="K16" s="10"/>
      <c r="L16" s="10"/>
    </row>
    <row r="17" spans="1:15" ht="15.75" thickBot="1">
      <c r="A17" s="8">
        <v>317.04480000000001</v>
      </c>
      <c r="B17" s="8">
        <v>4.6966413867822316</v>
      </c>
      <c r="C17" s="8">
        <v>21121</v>
      </c>
      <c r="D17" s="8">
        <v>935.6</v>
      </c>
      <c r="G17" s="11" t="s">
        <v>52</v>
      </c>
      <c r="H17" s="11">
        <v>105</v>
      </c>
      <c r="I17" s="11">
        <v>157894911.29675668</v>
      </c>
      <c r="J17" s="11"/>
      <c r="K17" s="11"/>
      <c r="L17" s="11"/>
    </row>
    <row r="18" spans="1:15" ht="15.75" thickBot="1">
      <c r="A18" s="8">
        <v>376.07779999999997</v>
      </c>
      <c r="B18" s="8">
        <v>5.1497504159733776</v>
      </c>
      <c r="C18" s="8">
        <v>14147</v>
      </c>
      <c r="D18" s="8">
        <v>1040</v>
      </c>
    </row>
    <row r="19" spans="1:15">
      <c r="A19" s="8">
        <v>1940.86</v>
      </c>
      <c r="B19" s="8">
        <v>2.0992063492063493</v>
      </c>
      <c r="C19" s="8">
        <v>59496</v>
      </c>
      <c r="D19" s="8">
        <v>3099</v>
      </c>
      <c r="G19" s="12"/>
      <c r="H19" s="12" t="s">
        <v>58</v>
      </c>
      <c r="I19" s="12" t="s">
        <v>47</v>
      </c>
      <c r="J19" s="12" t="s">
        <v>59</v>
      </c>
      <c r="K19" s="12" t="s">
        <v>60</v>
      </c>
      <c r="L19" s="12" t="s">
        <v>61</v>
      </c>
      <c r="M19" s="12" t="s">
        <v>62</v>
      </c>
      <c r="N19" s="12" t="s">
        <v>63</v>
      </c>
      <c r="O19" s="12" t="s">
        <v>64</v>
      </c>
    </row>
    <row r="20" spans="1:15">
      <c r="A20" s="8">
        <v>610.76400000000001</v>
      </c>
      <c r="B20" s="8">
        <v>3.2853127196064653</v>
      </c>
      <c r="C20" s="8">
        <v>53963</v>
      </c>
      <c r="D20" s="8">
        <v>1321</v>
      </c>
      <c r="G20" s="10" t="s">
        <v>41</v>
      </c>
      <c r="H20" s="10">
        <v>-361.05187881385547</v>
      </c>
      <c r="I20" s="10">
        <v>129.56594821876504</v>
      </c>
      <c r="J20" s="10">
        <v>-2.7866262994057593</v>
      </c>
      <c r="K20" s="10">
        <v>6.3523809374771796E-3</v>
      </c>
      <c r="L20" s="10">
        <v>-618.04531578593333</v>
      </c>
      <c r="M20" s="10">
        <v>-104.05844184177761</v>
      </c>
      <c r="N20" s="10">
        <v>-618.04531578593333</v>
      </c>
      <c r="O20" s="10">
        <v>-104.05844184177761</v>
      </c>
    </row>
    <row r="21" spans="1:15">
      <c r="A21" s="8">
        <v>2175.04</v>
      </c>
      <c r="B21" s="8">
        <v>5.0952380952380949</v>
      </c>
      <c r="C21" s="8">
        <v>30435</v>
      </c>
      <c r="D21" s="8">
        <v>2388</v>
      </c>
      <c r="G21" s="10" t="s">
        <v>93</v>
      </c>
      <c r="H21" s="10">
        <v>74.205501017292463</v>
      </c>
      <c r="I21" s="10">
        <v>30.284994193359807</v>
      </c>
      <c r="J21" s="10">
        <v>2.4502398958214933</v>
      </c>
      <c r="K21" s="10">
        <v>1.5978485959365605E-2</v>
      </c>
      <c r="L21" s="10">
        <v>14.135360263259535</v>
      </c>
      <c r="M21" s="10">
        <v>134.27564177132538</v>
      </c>
      <c r="N21" s="10">
        <v>14.135360263259535</v>
      </c>
      <c r="O21" s="10">
        <v>134.27564177132538</v>
      </c>
    </row>
    <row r="22" spans="1:15">
      <c r="A22" s="8">
        <v>241.28</v>
      </c>
      <c r="B22" s="8">
        <v>1.5951417004048583</v>
      </c>
      <c r="C22" s="8">
        <v>28925</v>
      </c>
      <c r="D22" s="8">
        <v>1079</v>
      </c>
      <c r="G22" s="10" t="s">
        <v>94</v>
      </c>
      <c r="H22" s="10">
        <v>1.5407927888834107E-2</v>
      </c>
      <c r="I22" s="10">
        <v>3.6019507509050656E-3</v>
      </c>
      <c r="J22" s="10">
        <v>4.2776620099435121</v>
      </c>
      <c r="K22" s="10">
        <v>4.2662824813422754E-5</v>
      </c>
      <c r="L22" s="10">
        <v>8.2634758471889277E-3</v>
      </c>
      <c r="M22" s="10">
        <v>2.2552379930479288E-2</v>
      </c>
      <c r="N22" s="10">
        <v>8.2634758471889277E-3</v>
      </c>
      <c r="O22" s="10">
        <v>2.2552379930479288E-2</v>
      </c>
    </row>
    <row r="23" spans="1:15" ht="15.75" thickBot="1">
      <c r="A23" s="8">
        <v>124.1408</v>
      </c>
      <c r="B23" s="8">
        <v>2.0116214720531267</v>
      </c>
      <c r="C23" s="8">
        <v>15744</v>
      </c>
      <c r="D23" s="8">
        <v>1527</v>
      </c>
      <c r="G23" s="11" t="s">
        <v>97</v>
      </c>
      <c r="H23" s="11">
        <v>0.16967178162900395</v>
      </c>
      <c r="I23" s="11">
        <v>3.2997511535215712E-2</v>
      </c>
      <c r="J23" s="11">
        <v>5.1419568850798427</v>
      </c>
      <c r="K23" s="11">
        <v>1.3178976488352283E-6</v>
      </c>
      <c r="L23" s="11">
        <v>0.10422137573499073</v>
      </c>
      <c r="M23" s="11">
        <v>0.23512218752301717</v>
      </c>
      <c r="N23" s="11">
        <v>0.10422137573499073</v>
      </c>
      <c r="O23" s="11">
        <v>0.23512218752301717</v>
      </c>
    </row>
    <row r="24" spans="1:15">
      <c r="A24" s="8">
        <v>51.844799999999999</v>
      </c>
      <c r="B24" s="8">
        <v>3.0498374864572044</v>
      </c>
      <c r="C24" s="8">
        <v>21369</v>
      </c>
      <c r="D24" s="8">
        <v>1563.8</v>
      </c>
    </row>
    <row r="25" spans="1:15">
      <c r="A25" s="8">
        <v>548.70400000000006</v>
      </c>
      <c r="B25" s="8">
        <v>3.8401469912723929</v>
      </c>
      <c r="C25" s="8">
        <v>43091</v>
      </c>
      <c r="D25" s="8">
        <v>2035</v>
      </c>
    </row>
    <row r="26" spans="1:15">
      <c r="A26" s="8">
        <v>336.416</v>
      </c>
      <c r="B26" s="8">
        <v>1.8543046357615893</v>
      </c>
      <c r="C26" s="8">
        <v>42555</v>
      </c>
      <c r="D26" s="8">
        <v>1820</v>
      </c>
    </row>
    <row r="27" spans="1:15" ht="15.75" thickBot="1">
      <c r="A27" s="8">
        <v>20.436800000000002</v>
      </c>
      <c r="B27" s="8">
        <v>1.4905998209489706</v>
      </c>
      <c r="C27" s="8">
        <v>20011</v>
      </c>
      <c r="D27" s="8">
        <v>1011.4</v>
      </c>
      <c r="G27" t="s">
        <v>49</v>
      </c>
      <c r="H27" t="s">
        <v>105</v>
      </c>
    </row>
    <row r="28" spans="1:15">
      <c r="A28" s="8">
        <v>3244.9339999999997</v>
      </c>
      <c r="B28" s="8">
        <v>2.2845831392640896</v>
      </c>
      <c r="C28" s="8">
        <v>93208</v>
      </c>
      <c r="D28" s="8">
        <v>13328</v>
      </c>
      <c r="G28" s="12"/>
      <c r="H28" s="12" t="s">
        <v>53</v>
      </c>
      <c r="I28" s="12" t="s">
        <v>54</v>
      </c>
      <c r="J28" s="12" t="s">
        <v>55</v>
      </c>
      <c r="K28" s="12" t="s">
        <v>56</v>
      </c>
      <c r="L28" s="12" t="s">
        <v>57</v>
      </c>
    </row>
    <row r="29" spans="1:15">
      <c r="A29" s="8">
        <v>243.92179999999999</v>
      </c>
      <c r="B29" s="8">
        <v>1.556622649059624</v>
      </c>
      <c r="C29" s="8">
        <v>19928</v>
      </c>
      <c r="D29" s="8">
        <v>824.5</v>
      </c>
      <c r="G29" s="10" t="s">
        <v>50</v>
      </c>
      <c r="H29" s="10">
        <v>5</v>
      </c>
      <c r="I29" s="10">
        <v>124363346.94987381</v>
      </c>
      <c r="J29" s="10">
        <v>24872669.389974762</v>
      </c>
      <c r="K29" s="10">
        <v>74.176883406535552</v>
      </c>
      <c r="L29" s="10">
        <v>4.3964429408086966E-32</v>
      </c>
    </row>
    <row r="30" spans="1:15">
      <c r="A30" s="8">
        <v>2409.3000000000002</v>
      </c>
      <c r="B30" s="8">
        <v>6.9440242057488648</v>
      </c>
      <c r="C30" s="8">
        <v>31327</v>
      </c>
      <c r="D30" s="8">
        <v>5014</v>
      </c>
      <c r="G30" s="10" t="s">
        <v>51</v>
      </c>
      <c r="H30" s="10">
        <v>100</v>
      </c>
      <c r="I30" s="10">
        <v>33531564.346882887</v>
      </c>
      <c r="J30" s="10">
        <v>335315.64346882887</v>
      </c>
      <c r="K30" s="10"/>
      <c r="L30" s="10"/>
    </row>
    <row r="31" spans="1:15" ht="15.75" thickBot="1">
      <c r="A31" s="8">
        <v>76.372799999999998</v>
      </c>
      <c r="B31" s="8">
        <v>2.1206743566992015</v>
      </c>
      <c r="C31" s="8">
        <v>26354</v>
      </c>
      <c r="D31" s="8">
        <v>596</v>
      </c>
      <c r="G31" s="11" t="s">
        <v>52</v>
      </c>
      <c r="H31" s="11">
        <v>105</v>
      </c>
      <c r="I31" s="11">
        <v>157894911.29675668</v>
      </c>
      <c r="J31" s="11"/>
      <c r="K31" s="11"/>
      <c r="L31" s="11"/>
    </row>
    <row r="32" spans="1:15">
      <c r="A32" s="8">
        <v>46.88</v>
      </c>
      <c r="B32" s="8">
        <v>3.2787878787878784</v>
      </c>
      <c r="C32" s="8">
        <v>11082</v>
      </c>
      <c r="D32" s="8">
        <v>175</v>
      </c>
    </row>
    <row r="33" spans="1:4">
      <c r="A33" s="8">
        <v>535.73390000000006</v>
      </c>
      <c r="B33" s="8">
        <v>2.9623655913978491</v>
      </c>
      <c r="C33" s="8">
        <v>14230</v>
      </c>
      <c r="D33" s="8">
        <v>796</v>
      </c>
    </row>
    <row r="34" spans="1:4">
      <c r="A34" s="8">
        <v>1293.93</v>
      </c>
      <c r="B34" s="8">
        <v>1.308882907133244</v>
      </c>
      <c r="C34" s="8">
        <v>92861</v>
      </c>
      <c r="D34" s="8">
        <v>8108</v>
      </c>
    </row>
    <row r="35" spans="1:4">
      <c r="A35" s="8">
        <v>92.528000000000006</v>
      </c>
      <c r="B35" s="8">
        <v>2.5970873786407767</v>
      </c>
      <c r="C35" s="8">
        <v>15093</v>
      </c>
      <c r="D35" s="8">
        <v>882.4</v>
      </c>
    </row>
    <row r="36" spans="1:4">
      <c r="A36" s="8">
        <v>261.67160000000001</v>
      </c>
      <c r="B36" s="8">
        <v>2.5405405405405412</v>
      </c>
      <c r="C36" s="8">
        <v>28754</v>
      </c>
      <c r="D36" s="8">
        <v>1384.1</v>
      </c>
    </row>
    <row r="37" spans="1:4">
      <c r="A37" s="8">
        <v>95.884000000000015</v>
      </c>
      <c r="B37" s="8">
        <v>1.1963842609003899</v>
      </c>
      <c r="C37" s="8">
        <v>29736</v>
      </c>
      <c r="D37" s="8">
        <v>2186</v>
      </c>
    </row>
    <row r="38" spans="1:4">
      <c r="A38" s="8">
        <v>429.03</v>
      </c>
      <c r="B38" s="8">
        <v>1.9303054032889584</v>
      </c>
      <c r="C38" s="8">
        <v>53902</v>
      </c>
      <c r="D38" s="8">
        <v>2268</v>
      </c>
    </row>
    <row r="39" spans="1:4">
      <c r="A39" s="8">
        <v>1276.9262000000001</v>
      </c>
      <c r="B39" s="8">
        <v>3.4006211180124217</v>
      </c>
      <c r="C39" s="8">
        <v>45885</v>
      </c>
      <c r="D39" s="8">
        <v>2597</v>
      </c>
    </row>
    <row r="40" spans="1:4">
      <c r="A40" s="8">
        <v>1392.076</v>
      </c>
      <c r="B40" s="8">
        <v>3.9866071428571428</v>
      </c>
      <c r="C40" s="8">
        <v>35632</v>
      </c>
      <c r="D40" s="8">
        <v>2390</v>
      </c>
    </row>
    <row r="41" spans="1:4">
      <c r="A41" s="8">
        <v>102.24</v>
      </c>
      <c r="B41" s="8">
        <v>1.7193308550185873</v>
      </c>
      <c r="C41" s="8">
        <v>31383</v>
      </c>
      <c r="D41" s="8">
        <v>-92.2</v>
      </c>
    </row>
    <row r="42" spans="1:4">
      <c r="A42" s="8">
        <v>671.04</v>
      </c>
      <c r="B42" s="8">
        <v>3.6819235225955969</v>
      </c>
      <c r="C42" s="8">
        <v>16361</v>
      </c>
      <c r="D42" s="8">
        <v>1257</v>
      </c>
    </row>
    <row r="43" spans="1:4">
      <c r="A43" s="8">
        <v>6785.06</v>
      </c>
      <c r="B43" s="8">
        <v>2.8930817610062891</v>
      </c>
      <c r="C43" s="8">
        <v>195256</v>
      </c>
      <c r="D43" s="8">
        <v>25330</v>
      </c>
    </row>
    <row r="44" spans="1:4">
      <c r="A44" s="8">
        <v>86.891999999999996</v>
      </c>
      <c r="B44" s="8">
        <v>1.3681929016526688</v>
      </c>
      <c r="C44" s="8">
        <v>14885</v>
      </c>
      <c r="D44" s="8">
        <v>689</v>
      </c>
    </row>
    <row r="45" spans="1:4">
      <c r="A45" s="8">
        <v>66</v>
      </c>
      <c r="B45" s="8">
        <v>3.0925718551698393</v>
      </c>
      <c r="C45" s="8">
        <v>20404</v>
      </c>
      <c r="D45" s="8">
        <v>1070</v>
      </c>
    </row>
    <row r="46" spans="1:4">
      <c r="A46" s="8">
        <v>64.319999999999993</v>
      </c>
      <c r="B46" s="8">
        <v>3.8235294117647056</v>
      </c>
      <c r="C46" s="8">
        <v>32719</v>
      </c>
      <c r="D46" s="8">
        <v>1875.2</v>
      </c>
    </row>
    <row r="47" spans="1:4">
      <c r="A47" s="8">
        <v>264.47200000000004</v>
      </c>
      <c r="B47" s="8">
        <v>2.6510903426791272</v>
      </c>
      <c r="C47" s="8">
        <v>15399</v>
      </c>
      <c r="D47" s="8">
        <v>1317.2</v>
      </c>
    </row>
    <row r="48" spans="1:4">
      <c r="A48" s="8">
        <v>77.453999999999994</v>
      </c>
      <c r="B48" s="8">
        <v>3.8153310104529612</v>
      </c>
      <c r="C48" s="8">
        <v>10048</v>
      </c>
      <c r="D48" s="8">
        <v>1150</v>
      </c>
    </row>
    <row r="49" spans="1:4">
      <c r="A49" s="8">
        <v>288.14400000000001</v>
      </c>
      <c r="B49" s="8">
        <v>2.7143652561247213</v>
      </c>
      <c r="C49" s="8">
        <v>17544</v>
      </c>
      <c r="D49" s="8">
        <v>1207</v>
      </c>
    </row>
    <row r="50" spans="1:4">
      <c r="A50" s="8">
        <v>416.9</v>
      </c>
      <c r="B50" s="8">
        <v>3.3574007220216608</v>
      </c>
      <c r="C50" s="8">
        <v>18448</v>
      </c>
      <c r="D50" s="8">
        <v>1094</v>
      </c>
    </row>
    <row r="51" spans="1:4">
      <c r="A51" s="8">
        <v>221</v>
      </c>
      <c r="B51" s="8">
        <v>3.792134831460674</v>
      </c>
      <c r="C51" s="8">
        <v>25758</v>
      </c>
      <c r="D51" s="8">
        <v>385</v>
      </c>
    </row>
    <row r="52" spans="1:4">
      <c r="A52" s="8">
        <v>931.52</v>
      </c>
      <c r="B52" s="8">
        <v>1.6434108527131785</v>
      </c>
      <c r="C52" s="8">
        <v>76138</v>
      </c>
      <c r="D52" s="8">
        <v>4067</v>
      </c>
    </row>
    <row r="53" spans="1:4">
      <c r="A53" s="8">
        <v>712.37099999999998</v>
      </c>
      <c r="B53" s="8">
        <v>3.422698838248436</v>
      </c>
      <c r="C53" s="8">
        <v>38907</v>
      </c>
      <c r="D53" s="8">
        <v>5001</v>
      </c>
    </row>
    <row r="54" spans="1:4">
      <c r="A54" s="8">
        <v>637.5</v>
      </c>
      <c r="B54" s="8">
        <v>2.6321752265861029</v>
      </c>
      <c r="C54" s="8">
        <v>31062</v>
      </c>
      <c r="D54" s="8">
        <v>1281</v>
      </c>
    </row>
    <row r="55" spans="1:4">
      <c r="A55" s="8">
        <v>292.2</v>
      </c>
      <c r="B55" s="8">
        <v>3.2490421455938701</v>
      </c>
      <c r="C55" s="8">
        <v>11352</v>
      </c>
      <c r="D55" s="8">
        <v>1339.6</v>
      </c>
    </row>
    <row r="56" spans="1:4">
      <c r="A56" s="8">
        <v>156.99200000000002</v>
      </c>
      <c r="B56" s="8">
        <v>2.2075295581829497</v>
      </c>
      <c r="C56" s="8">
        <v>11415</v>
      </c>
      <c r="D56" s="8">
        <v>829.8</v>
      </c>
    </row>
    <row r="57" spans="1:4">
      <c r="A57" s="8">
        <v>1151.92</v>
      </c>
      <c r="B57" s="8">
        <v>5.0414823008849563</v>
      </c>
      <c r="C57" s="8">
        <v>109183</v>
      </c>
      <c r="D57" s="8">
        <v>8643</v>
      </c>
    </row>
    <row r="58" spans="1:4">
      <c r="A58" s="8">
        <v>487.5</v>
      </c>
      <c r="B58" s="8">
        <v>2.4246898995865327</v>
      </c>
      <c r="C58" s="8">
        <v>34217</v>
      </c>
      <c r="D58" s="8">
        <v>634</v>
      </c>
    </row>
    <row r="59" spans="1:4">
      <c r="A59" s="8">
        <v>1000.48</v>
      </c>
      <c r="B59" s="8">
        <v>4.3922204213938416</v>
      </c>
      <c r="C59" s="8">
        <v>48143</v>
      </c>
      <c r="D59" s="8">
        <v>7516</v>
      </c>
    </row>
    <row r="60" spans="1:4">
      <c r="A60" s="8">
        <v>3268.1</v>
      </c>
      <c r="B60" s="8">
        <v>5.30345471521942</v>
      </c>
      <c r="C60" s="8">
        <v>53317</v>
      </c>
      <c r="D60" s="8">
        <v>9298</v>
      </c>
    </row>
    <row r="61" spans="1:4">
      <c r="A61" s="8">
        <v>172.08</v>
      </c>
      <c r="B61" s="8">
        <v>2.0859346309217774</v>
      </c>
      <c r="C61" s="8">
        <v>15091</v>
      </c>
      <c r="D61" s="8">
        <v>817.5</v>
      </c>
    </row>
    <row r="62" spans="1:4">
      <c r="A62" s="8">
        <v>417.13</v>
      </c>
      <c r="B62" s="8">
        <v>7.5228519195612433</v>
      </c>
      <c r="C62" s="8">
        <v>10790</v>
      </c>
      <c r="D62" s="8">
        <v>890.6</v>
      </c>
    </row>
    <row r="63" spans="1:4">
      <c r="A63" s="8">
        <v>273.42</v>
      </c>
      <c r="B63" s="8">
        <v>1.572407883461868</v>
      </c>
      <c r="C63" s="8">
        <v>14518</v>
      </c>
      <c r="D63" s="8">
        <v>404</v>
      </c>
    </row>
    <row r="64" spans="1:4">
      <c r="A64" s="8">
        <v>287.83200000000005</v>
      </c>
      <c r="B64" s="8">
        <v>1.5565648224607764</v>
      </c>
      <c r="C64" s="8">
        <v>13364</v>
      </c>
      <c r="D64" s="8">
        <v>614.70000000000005</v>
      </c>
    </row>
    <row r="65" spans="1:4">
      <c r="A65" s="8">
        <v>772.64</v>
      </c>
      <c r="B65" s="8">
        <v>4.5593590677348868</v>
      </c>
      <c r="C65" s="8">
        <v>17018</v>
      </c>
      <c r="D65" s="8">
        <v>1800.2</v>
      </c>
    </row>
    <row r="66" spans="1:4">
      <c r="A66" s="8">
        <v>277.875</v>
      </c>
      <c r="B66" s="8">
        <v>2.8158689090125053</v>
      </c>
      <c r="C66" s="8">
        <v>10117</v>
      </c>
      <c r="D66" s="8">
        <v>475.8</v>
      </c>
    </row>
    <row r="67" spans="1:4">
      <c r="A67" s="8">
        <v>581.66999999999996</v>
      </c>
      <c r="B67" s="8">
        <v>2.3689956331877733</v>
      </c>
      <c r="C67" s="8">
        <v>10553</v>
      </c>
      <c r="D67" s="8">
        <v>831.6</v>
      </c>
    </row>
    <row r="68" spans="1:4">
      <c r="A68" s="8">
        <v>1607.298</v>
      </c>
      <c r="B68" s="8">
        <v>6.590673575129534</v>
      </c>
      <c r="C68" s="8">
        <v>24867</v>
      </c>
      <c r="D68" s="8">
        <v>3070.8</v>
      </c>
    </row>
    <row r="69" spans="1:4">
      <c r="A69" s="8">
        <v>398.58</v>
      </c>
      <c r="B69" s="8">
        <v>3.2719900187149094</v>
      </c>
      <c r="C69" s="8">
        <v>25554</v>
      </c>
      <c r="D69" s="8">
        <v>1266</v>
      </c>
    </row>
    <row r="70" spans="1:4">
      <c r="A70" s="8">
        <v>116.16</v>
      </c>
      <c r="B70" s="8">
        <v>3.5704697986577183</v>
      </c>
      <c r="C70" s="8">
        <v>21209</v>
      </c>
      <c r="D70" s="8">
        <v>2176</v>
      </c>
    </row>
    <row r="71" spans="1:4">
      <c r="A71" s="8">
        <v>219.33</v>
      </c>
      <c r="B71" s="8">
        <v>2.0145852324521423</v>
      </c>
      <c r="C71" s="8">
        <v>15928</v>
      </c>
      <c r="D71" s="8">
        <v>118</v>
      </c>
    </row>
    <row r="72" spans="1:4">
      <c r="A72" s="8">
        <v>357.101</v>
      </c>
      <c r="B72" s="8">
        <v>1.5576923076923079</v>
      </c>
      <c r="C72" s="8">
        <v>23423</v>
      </c>
      <c r="D72" s="8">
        <v>1314</v>
      </c>
    </row>
    <row r="73" spans="1:4">
      <c r="A73" s="8">
        <v>303.75600000000003</v>
      </c>
      <c r="B73" s="8">
        <v>2.5906095551894563</v>
      </c>
      <c r="C73" s="8">
        <v>12541</v>
      </c>
      <c r="D73" s="8">
        <v>1072</v>
      </c>
    </row>
    <row r="74" spans="1:4">
      <c r="A74" s="8">
        <v>284.30700000000002</v>
      </c>
      <c r="B74" s="8">
        <v>1.9482645710543549</v>
      </c>
      <c r="C74" s="8">
        <v>15163</v>
      </c>
      <c r="D74" s="8">
        <v>586</v>
      </c>
    </row>
    <row r="75" spans="1:4">
      <c r="A75" s="8">
        <v>698.44500000000005</v>
      </c>
      <c r="B75" s="8">
        <v>2.5715563506261181</v>
      </c>
      <c r="C75" s="8">
        <v>27838</v>
      </c>
      <c r="D75" s="8">
        <v>2458.6</v>
      </c>
    </row>
    <row r="76" spans="1:4">
      <c r="A76" s="8">
        <v>70.44</v>
      </c>
      <c r="B76" s="8">
        <v>1.62771285475793</v>
      </c>
      <c r="C76" s="8">
        <v>18775</v>
      </c>
      <c r="D76" s="8">
        <v>653.29999999999995</v>
      </c>
    </row>
    <row r="77" spans="1:4">
      <c r="A77" s="8">
        <v>374.94499999999999</v>
      </c>
      <c r="B77" s="8">
        <v>6.5046604527296941</v>
      </c>
      <c r="C77" s="8">
        <v>16617</v>
      </c>
      <c r="D77" s="8">
        <v>2270.5</v>
      </c>
    </row>
    <row r="78" spans="1:4">
      <c r="A78" s="8">
        <v>3290.8139999999999</v>
      </c>
      <c r="B78" s="8">
        <v>4.7828863346104731</v>
      </c>
      <c r="C78" s="8">
        <v>42573</v>
      </c>
      <c r="D78" s="8">
        <v>5813.4</v>
      </c>
    </row>
    <row r="79" spans="1:4">
      <c r="A79" s="8">
        <v>392.08</v>
      </c>
      <c r="B79" s="8">
        <v>3.1893382352941178</v>
      </c>
      <c r="C79" s="8">
        <v>30889</v>
      </c>
      <c r="D79" s="8">
        <v>1928</v>
      </c>
    </row>
    <row r="80" spans="1:4">
      <c r="A80" s="8">
        <v>133.74</v>
      </c>
      <c r="B80" s="8">
        <v>2.3834924199887708</v>
      </c>
      <c r="C80" s="8">
        <v>12771</v>
      </c>
      <c r="D80" s="8">
        <v>513.5</v>
      </c>
    </row>
    <row r="81" spans="1:4">
      <c r="A81" s="8">
        <v>324.31599999999997</v>
      </c>
      <c r="B81" s="8">
        <v>1.1466288457342353</v>
      </c>
      <c r="C81" s="8">
        <v>33361</v>
      </c>
      <c r="D81" s="8">
        <v>1093</v>
      </c>
    </row>
    <row r="82" spans="1:4">
      <c r="A82" s="8">
        <v>432.40300000000002</v>
      </c>
      <c r="B82" s="8">
        <v>1.9311771342610002</v>
      </c>
      <c r="C82" s="8">
        <v>21391</v>
      </c>
      <c r="D82" s="8">
        <v>2675</v>
      </c>
    </row>
    <row r="83" spans="1:4">
      <c r="A83" s="8">
        <v>164.648</v>
      </c>
      <c r="B83" s="8">
        <v>3.5596330275229353</v>
      </c>
      <c r="C83" s="8">
        <v>16002</v>
      </c>
      <c r="D83" s="8">
        <v>723.5</v>
      </c>
    </row>
    <row r="84" spans="1:4">
      <c r="A84" s="8">
        <v>477.67500000000001</v>
      </c>
      <c r="B84" s="8">
        <v>3.0240073868882731</v>
      </c>
      <c r="C84" s="8">
        <v>12228</v>
      </c>
      <c r="D84" s="8">
        <v>924.3</v>
      </c>
    </row>
    <row r="85" spans="1:4">
      <c r="A85" s="8">
        <v>1427.15</v>
      </c>
      <c r="B85" s="8">
        <v>6.2889165628891659</v>
      </c>
      <c r="C85" s="8">
        <v>27987</v>
      </c>
      <c r="D85" s="8">
        <v>4004</v>
      </c>
    </row>
    <row r="86" spans="1:4">
      <c r="A86" s="8">
        <v>5081.6400000000003</v>
      </c>
      <c r="B86" s="8">
        <v>3.3461538461538463</v>
      </c>
      <c r="C86" s="8">
        <v>123684</v>
      </c>
      <c r="D86" s="8">
        <v>16136</v>
      </c>
    </row>
    <row r="87" spans="1:4">
      <c r="A87" s="8">
        <v>2365.7340000000004</v>
      </c>
      <c r="B87" s="8">
        <v>8.5864297253634891</v>
      </c>
      <c r="C87" s="8">
        <v>57048</v>
      </c>
      <c r="D87" s="8">
        <v>6481</v>
      </c>
    </row>
    <row r="88" spans="1:4">
      <c r="A88" s="8">
        <v>310.64999999999998</v>
      </c>
      <c r="B88" s="8">
        <v>6.0659898477157359</v>
      </c>
      <c r="C88" s="8">
        <v>10820</v>
      </c>
      <c r="D88" s="8">
        <v>1824</v>
      </c>
    </row>
    <row r="89" spans="1:4">
      <c r="A89" s="8">
        <v>215.631</v>
      </c>
      <c r="B89" s="8">
        <v>2.4771480804387567</v>
      </c>
      <c r="C89" s="8">
        <v>10095</v>
      </c>
      <c r="D89" s="8">
        <v>487</v>
      </c>
    </row>
    <row r="90" spans="1:4">
      <c r="A90" s="8">
        <v>104.67600000000002</v>
      </c>
      <c r="B90" s="8">
        <v>1.8914956011730204</v>
      </c>
      <c r="C90" s="8">
        <v>11964</v>
      </c>
      <c r="D90" s="8">
        <v>474.7</v>
      </c>
    </row>
    <row r="91" spans="1:4">
      <c r="A91" s="8">
        <v>4126.125</v>
      </c>
      <c r="B91" s="8">
        <v>2.0626525630593981</v>
      </c>
      <c r="C91" s="8">
        <v>108844</v>
      </c>
      <c r="D91" s="8">
        <v>4884</v>
      </c>
    </row>
    <row r="92" spans="1:4">
      <c r="A92" s="8">
        <v>441.375</v>
      </c>
      <c r="B92" s="8">
        <v>5.8902791145332047</v>
      </c>
      <c r="C92" s="8">
        <v>16001</v>
      </c>
      <c r="D92" s="8">
        <v>1236.0999999999999</v>
      </c>
    </row>
    <row r="93" spans="1:4">
      <c r="A93" s="8">
        <v>15.7</v>
      </c>
      <c r="B93" s="8">
        <v>2.1306818181818183</v>
      </c>
      <c r="C93" s="8">
        <v>11337</v>
      </c>
      <c r="D93" s="8">
        <v>313</v>
      </c>
    </row>
    <row r="94" spans="1:4">
      <c r="A94" s="8">
        <v>737.4</v>
      </c>
      <c r="B94" s="8">
        <v>2.2628135223555073</v>
      </c>
      <c r="C94" s="8">
        <v>41321</v>
      </c>
      <c r="D94" s="8">
        <v>1288</v>
      </c>
    </row>
    <row r="95" spans="1:4">
      <c r="A95" s="8">
        <v>267.18</v>
      </c>
      <c r="B95" s="8">
        <v>3.0997949419002051</v>
      </c>
      <c r="C95" s="8">
        <v>32293</v>
      </c>
      <c r="D95" s="8">
        <v>1885</v>
      </c>
    </row>
    <row r="96" spans="1:4">
      <c r="A96" s="8">
        <v>37.950000000000003</v>
      </c>
      <c r="B96" s="8">
        <v>1.3256484149855905</v>
      </c>
      <c r="C96" s="8">
        <v>10994</v>
      </c>
      <c r="D96" s="8">
        <v>42.4</v>
      </c>
    </row>
    <row r="97" spans="1:4">
      <c r="A97" s="8">
        <v>154.62899999999999</v>
      </c>
      <c r="B97" s="8">
        <v>3.4276315789473686</v>
      </c>
      <c r="C97" s="8">
        <v>16299</v>
      </c>
      <c r="D97" s="8">
        <v>1861</v>
      </c>
    </row>
    <row r="98" spans="1:4">
      <c r="A98" s="8">
        <v>180.08200000000002</v>
      </c>
      <c r="B98" s="8">
        <v>2.3327137546468402</v>
      </c>
      <c r="C98" s="8">
        <v>15875</v>
      </c>
      <c r="D98" s="8">
        <v>373</v>
      </c>
    </row>
    <row r="99" spans="1:4">
      <c r="A99" s="8">
        <v>152.304</v>
      </c>
      <c r="B99" s="8">
        <v>2.1735030645921736</v>
      </c>
      <c r="C99" s="8">
        <v>14168</v>
      </c>
      <c r="D99" s="8">
        <v>573.29999999999995</v>
      </c>
    </row>
    <row r="100" spans="1:4">
      <c r="A100" s="8">
        <v>56.48</v>
      </c>
      <c r="B100" s="8">
        <v>1.4103618421052631</v>
      </c>
      <c r="C100" s="8">
        <v>10464</v>
      </c>
      <c r="D100" s="8">
        <v>457</v>
      </c>
    </row>
    <row r="101" spans="1:4">
      <c r="A101" s="8">
        <v>715.54</v>
      </c>
      <c r="B101" s="8">
        <v>3.4087591240875916</v>
      </c>
      <c r="C101" s="8">
        <v>40035</v>
      </c>
      <c r="D101" s="8">
        <v>2788</v>
      </c>
    </row>
    <row r="102" spans="1:4">
      <c r="A102" s="8">
        <v>210.56</v>
      </c>
      <c r="B102" s="8">
        <v>2.035822401614531</v>
      </c>
      <c r="C102" s="8">
        <v>13101</v>
      </c>
      <c r="D102" s="8">
        <v>1208</v>
      </c>
    </row>
    <row r="103" spans="1:4">
      <c r="A103" s="8">
        <v>75.74799999999999</v>
      </c>
      <c r="B103" s="8">
        <v>1.2147281486579491</v>
      </c>
      <c r="C103" s="8">
        <v>19392</v>
      </c>
      <c r="D103" s="8">
        <v>1803.8</v>
      </c>
    </row>
    <row r="104" spans="1:4">
      <c r="A104" s="8">
        <v>4265.8</v>
      </c>
      <c r="B104" s="8">
        <v>2.8171091445427732</v>
      </c>
      <c r="C104" s="8">
        <v>165958</v>
      </c>
      <c r="D104" s="8">
        <v>7261</v>
      </c>
    </row>
    <row r="105" spans="1:4">
      <c r="A105" s="8">
        <v>2032.32</v>
      </c>
      <c r="B105" s="8">
        <v>4.8157669237360761</v>
      </c>
      <c r="C105" s="8">
        <v>120223</v>
      </c>
      <c r="D105" s="8">
        <v>10267</v>
      </c>
    </row>
    <row r="106" spans="1:4">
      <c r="A106" s="8">
        <v>184.19399999999999</v>
      </c>
      <c r="B106" s="8">
        <v>4.4465174129353242</v>
      </c>
      <c r="C106" s="8">
        <v>13342</v>
      </c>
      <c r="D106" s="8">
        <v>1360.2</v>
      </c>
    </row>
    <row r="107" spans="1:4">
      <c r="A107" s="8">
        <v>427.65</v>
      </c>
      <c r="B107" s="8">
        <v>2.7268385864374398</v>
      </c>
      <c r="C107" s="8">
        <v>20905</v>
      </c>
      <c r="D107" s="8">
        <v>820</v>
      </c>
    </row>
    <row r="108" spans="1:4">
      <c r="A108" s="8">
        <v>384.64</v>
      </c>
      <c r="B108" s="8">
        <v>1.6064935064935064</v>
      </c>
      <c r="C108" s="8">
        <v>29954</v>
      </c>
      <c r="D108" s="8">
        <v>1184</v>
      </c>
    </row>
    <row r="109" spans="1:4">
      <c r="A109" s="8">
        <v>1228.2919999999999</v>
      </c>
      <c r="B109" s="8">
        <v>5.2981029810298104</v>
      </c>
      <c r="C109" s="8">
        <v>33630</v>
      </c>
      <c r="D109" s="8">
        <v>3441.3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9"/>
  <sheetViews>
    <sheetView tabSelected="1" zoomScale="150" zoomScaleNormal="150" workbookViewId="0">
      <selection activeCell="I4" sqref="I4"/>
    </sheetView>
  </sheetViews>
  <sheetFormatPr defaultRowHeight="15"/>
  <cols>
    <col min="5" max="5" width="13.28515625" bestFit="1" customWidth="1"/>
    <col min="6" max="6" width="14" bestFit="1" customWidth="1"/>
    <col min="10" max="10" width="18.140625" bestFit="1" customWidth="1"/>
  </cols>
  <sheetData>
    <row r="1" spans="1:17">
      <c r="N1" t="s">
        <v>93</v>
      </c>
      <c r="O1">
        <v>3</v>
      </c>
    </row>
    <row r="2" spans="1:17">
      <c r="A2" t="s">
        <v>98</v>
      </c>
      <c r="B2" t="s">
        <v>99</v>
      </c>
      <c r="C2" t="s">
        <v>100</v>
      </c>
      <c r="D2" t="s">
        <v>101</v>
      </c>
      <c r="G2" t="s">
        <v>102</v>
      </c>
      <c r="N2" t="s">
        <v>94</v>
      </c>
      <c r="O2">
        <v>33000</v>
      </c>
    </row>
    <row r="3" spans="1:17">
      <c r="A3" t="s">
        <v>92</v>
      </c>
      <c r="B3" t="s">
        <v>93</v>
      </c>
      <c r="C3" t="s">
        <v>94</v>
      </c>
      <c r="D3" t="s">
        <v>97</v>
      </c>
      <c r="E3" t="s">
        <v>108</v>
      </c>
      <c r="F3" t="s">
        <v>109</v>
      </c>
      <c r="G3" t="s">
        <v>107</v>
      </c>
      <c r="J3" t="s">
        <v>42</v>
      </c>
      <c r="N3" t="s">
        <v>97</v>
      </c>
      <c r="O3">
        <v>2500</v>
      </c>
    </row>
    <row r="4" spans="1:17" ht="15.75" thickBot="1">
      <c r="A4" s="8">
        <v>1132.2575999999999</v>
      </c>
      <c r="B4" s="8">
        <v>6.1969696969696972</v>
      </c>
      <c r="C4" s="8">
        <v>20708</v>
      </c>
      <c r="D4" s="8">
        <v>2990</v>
      </c>
      <c r="E4" s="8">
        <v>0</v>
      </c>
      <c r="F4" s="8">
        <v>0</v>
      </c>
      <c r="G4" s="8">
        <v>1</v>
      </c>
    </row>
    <row r="5" spans="1:17">
      <c r="A5" s="8">
        <v>1622.3529999999998</v>
      </c>
      <c r="B5" s="8">
        <v>4.7249724972497251</v>
      </c>
      <c r="C5" s="8">
        <v>28767</v>
      </c>
      <c r="D5" s="8">
        <v>3522.8</v>
      </c>
      <c r="E5" s="8">
        <v>0</v>
      </c>
      <c r="F5" s="8">
        <v>0</v>
      </c>
      <c r="G5" s="8">
        <v>1</v>
      </c>
      <c r="J5" s="13" t="s">
        <v>43</v>
      </c>
      <c r="K5" s="13"/>
      <c r="N5" t="s">
        <v>111</v>
      </c>
      <c r="Q5" t="s">
        <v>113</v>
      </c>
    </row>
    <row r="6" spans="1:17">
      <c r="A6" s="8">
        <v>234.80080000000001</v>
      </c>
      <c r="B6" s="8">
        <v>2.6905487804878052</v>
      </c>
      <c r="C6" s="8">
        <v>10040</v>
      </c>
      <c r="D6" s="8">
        <v>604.1</v>
      </c>
      <c r="E6" s="8">
        <v>0</v>
      </c>
      <c r="F6" s="8">
        <v>0</v>
      </c>
      <c r="G6" s="8">
        <v>1</v>
      </c>
      <c r="J6" s="10" t="s">
        <v>44</v>
      </c>
      <c r="K6" s="10">
        <v>0.89684553140217549</v>
      </c>
      <c r="N6" t="s">
        <v>80</v>
      </c>
      <c r="O6">
        <f>TINV(0.1,100)</f>
        <v>1.6602343265745434</v>
      </c>
    </row>
    <row r="7" spans="1:17">
      <c r="A7" s="8">
        <v>279.68</v>
      </c>
      <c r="B7" s="8">
        <v>1.6530889341479973</v>
      </c>
      <c r="C7" s="8">
        <v>18311</v>
      </c>
      <c r="D7" s="8">
        <v>474</v>
      </c>
      <c r="E7" s="8">
        <v>0</v>
      </c>
      <c r="F7" s="8">
        <v>0</v>
      </c>
      <c r="G7" s="8">
        <v>1</v>
      </c>
      <c r="J7" s="10" t="s">
        <v>45</v>
      </c>
      <c r="K7" s="10">
        <v>0.80433190719605063</v>
      </c>
    </row>
    <row r="8" spans="1:17">
      <c r="A8" s="8">
        <v>522.58799999999997</v>
      </c>
      <c r="B8" s="8">
        <v>2.2320841551610782</v>
      </c>
      <c r="C8" s="8">
        <v>32609</v>
      </c>
      <c r="D8" s="8">
        <v>1340.6</v>
      </c>
      <c r="E8" s="8">
        <v>0</v>
      </c>
      <c r="F8" s="8">
        <v>1</v>
      </c>
      <c r="G8" s="8">
        <v>3</v>
      </c>
      <c r="J8" s="10" t="s">
        <v>46</v>
      </c>
      <c r="K8" s="10">
        <v>0.79454850255585319</v>
      </c>
      <c r="N8" t="s">
        <v>112</v>
      </c>
      <c r="O8">
        <f>K19+K20*O1+K21*O2+K22*O3</f>
        <v>877.20122939856708</v>
      </c>
    </row>
    <row r="9" spans="1:17">
      <c r="A9" s="8">
        <v>450.38229999999999</v>
      </c>
      <c r="B9" s="8">
        <v>2.2752332485156916</v>
      </c>
      <c r="C9" s="8">
        <v>16604</v>
      </c>
      <c r="D9" s="8">
        <v>1026.7</v>
      </c>
      <c r="E9" s="8">
        <v>1</v>
      </c>
      <c r="F9" s="8">
        <v>0</v>
      </c>
      <c r="G9" s="8">
        <v>2</v>
      </c>
      <c r="J9" s="10" t="s">
        <v>47</v>
      </c>
      <c r="K9" s="10">
        <v>555.83267407453786</v>
      </c>
    </row>
    <row r="10" spans="1:17" ht="15.75" thickBot="1">
      <c r="A10" s="8">
        <v>5807.79</v>
      </c>
      <c r="B10" s="8">
        <v>3.568075117370892</v>
      </c>
      <c r="C10" s="8">
        <v>101648</v>
      </c>
      <c r="D10" s="8">
        <v>9420</v>
      </c>
      <c r="E10" s="8">
        <v>0</v>
      </c>
      <c r="F10" s="8">
        <v>0</v>
      </c>
      <c r="G10" s="8">
        <v>1</v>
      </c>
      <c r="J10" s="11" t="s">
        <v>48</v>
      </c>
      <c r="K10" s="11">
        <v>106</v>
      </c>
      <c r="N10" t="s">
        <v>77</v>
      </c>
      <c r="O10">
        <f>O8-O6*84.652</f>
        <v>736.65907318537882</v>
      </c>
      <c r="Q10">
        <f>O8-O6*562.242</f>
        <v>-56.252238843357304</v>
      </c>
    </row>
    <row r="11" spans="1:17">
      <c r="A11" s="8">
        <v>110.06399999999999</v>
      </c>
      <c r="B11" s="8">
        <v>1.2051450106504999</v>
      </c>
      <c r="C11" s="8">
        <v>16312</v>
      </c>
      <c r="D11" s="8">
        <v>890.2</v>
      </c>
      <c r="E11" s="8">
        <v>0</v>
      </c>
      <c r="F11" s="8">
        <v>0</v>
      </c>
      <c r="G11" s="8">
        <v>1</v>
      </c>
      <c r="N11" t="s">
        <v>76</v>
      </c>
      <c r="O11">
        <f>O8+O6*84.652</f>
        <v>1017.7433856117553</v>
      </c>
      <c r="Q11">
        <f>O8+O6*562.242</f>
        <v>1810.6546976404916</v>
      </c>
    </row>
    <row r="12" spans="1:17" ht="15.75" thickBot="1">
      <c r="A12" s="8">
        <v>10.512</v>
      </c>
      <c r="B12" s="8">
        <v>1.3771802325581395</v>
      </c>
      <c r="C12" s="8">
        <v>11654</v>
      </c>
      <c r="D12" s="8">
        <v>468.4</v>
      </c>
      <c r="E12" s="8">
        <v>0</v>
      </c>
      <c r="F12" s="8">
        <v>0</v>
      </c>
      <c r="G12" s="8">
        <v>1</v>
      </c>
      <c r="J12" t="s">
        <v>49</v>
      </c>
    </row>
    <row r="13" spans="1:17">
      <c r="A13" s="8">
        <v>131.43200000000002</v>
      </c>
      <c r="B13" s="8">
        <v>1.511627906976744</v>
      </c>
      <c r="C13" s="8">
        <v>20192</v>
      </c>
      <c r="D13" s="8">
        <v>1601</v>
      </c>
      <c r="E13" s="8">
        <v>0</v>
      </c>
      <c r="F13" s="8">
        <v>0</v>
      </c>
      <c r="G13" s="8">
        <v>1</v>
      </c>
      <c r="J13" s="12"/>
      <c r="K13" s="12" t="s">
        <v>53</v>
      </c>
      <c r="L13" s="12" t="s">
        <v>54</v>
      </c>
      <c r="M13" s="12" t="s">
        <v>55</v>
      </c>
      <c r="N13" s="12" t="s">
        <v>56</v>
      </c>
      <c r="O13" s="12" t="s">
        <v>57</v>
      </c>
    </row>
    <row r="14" spans="1:17">
      <c r="A14" s="8">
        <v>722.57280000000003</v>
      </c>
      <c r="B14" s="8">
        <v>15.174927113702623</v>
      </c>
      <c r="C14" s="8">
        <v>16173</v>
      </c>
      <c r="D14" s="8">
        <v>2240.3000000000002</v>
      </c>
      <c r="E14" s="8">
        <v>0</v>
      </c>
      <c r="F14" s="8">
        <v>0</v>
      </c>
      <c r="G14" s="8">
        <v>1</v>
      </c>
      <c r="J14" s="10" t="s">
        <v>50</v>
      </c>
      <c r="K14" s="10">
        <v>5</v>
      </c>
      <c r="L14" s="10">
        <v>126999915.13987154</v>
      </c>
      <c r="M14" s="10">
        <v>25399983.027974308</v>
      </c>
      <c r="N14" s="10">
        <v>82.213905769701043</v>
      </c>
      <c r="O14" s="10">
        <v>7.5535083728650697E-34</v>
      </c>
    </row>
    <row r="15" spans="1:17">
      <c r="A15" s="8">
        <v>85.306000000000012</v>
      </c>
      <c r="B15" s="8">
        <v>1.8615944961554025</v>
      </c>
      <c r="C15" s="8">
        <v>15502</v>
      </c>
      <c r="D15" s="8">
        <v>1670.1</v>
      </c>
      <c r="E15" s="8">
        <v>0</v>
      </c>
      <c r="F15" s="8">
        <v>0</v>
      </c>
      <c r="G15" s="8">
        <v>1</v>
      </c>
      <c r="J15" s="10" t="s">
        <v>51</v>
      </c>
      <c r="K15" s="10">
        <v>100</v>
      </c>
      <c r="L15" s="10">
        <v>30894996.15688514</v>
      </c>
      <c r="M15" s="10">
        <v>308949.96156885137</v>
      </c>
      <c r="N15" s="10"/>
      <c r="O15" s="10"/>
    </row>
    <row r="16" spans="1:17" ht="15.75" thickBot="1">
      <c r="A16" s="8">
        <v>175.70249999999999</v>
      </c>
      <c r="B16" s="8">
        <v>1.5807269653423499</v>
      </c>
      <c r="C16" s="8">
        <v>19369</v>
      </c>
      <c r="D16" s="8">
        <v>744.7</v>
      </c>
      <c r="E16" s="8">
        <v>0</v>
      </c>
      <c r="F16" s="8">
        <v>0</v>
      </c>
      <c r="G16" s="8">
        <v>1</v>
      </c>
      <c r="J16" s="11" t="s">
        <v>52</v>
      </c>
      <c r="K16" s="11">
        <v>105</v>
      </c>
      <c r="L16" s="11">
        <v>157894911.29675668</v>
      </c>
      <c r="M16" s="11"/>
      <c r="N16" s="11"/>
      <c r="O16" s="11"/>
    </row>
    <row r="17" spans="1:18" ht="15.75" thickBot="1">
      <c r="A17" s="8">
        <v>317.04480000000001</v>
      </c>
      <c r="B17" s="8">
        <v>4.6966413867822316</v>
      </c>
      <c r="C17" s="8">
        <v>21121</v>
      </c>
      <c r="D17" s="8">
        <v>935.6</v>
      </c>
      <c r="E17" s="8">
        <v>1</v>
      </c>
      <c r="F17" s="8">
        <v>0</v>
      </c>
      <c r="G17" s="8">
        <v>2</v>
      </c>
    </row>
    <row r="18" spans="1:18">
      <c r="A18" s="8">
        <v>376.07779999999997</v>
      </c>
      <c r="B18" s="8">
        <v>5.1497504159733776</v>
      </c>
      <c r="C18" s="8">
        <v>14147</v>
      </c>
      <c r="D18" s="8">
        <v>1040</v>
      </c>
      <c r="E18" s="8">
        <v>0</v>
      </c>
      <c r="F18" s="8">
        <v>0</v>
      </c>
      <c r="G18" s="8">
        <v>1</v>
      </c>
      <c r="J18" s="12"/>
      <c r="K18" s="12" t="s">
        <v>58</v>
      </c>
      <c r="L18" s="12" t="s">
        <v>47</v>
      </c>
      <c r="M18" s="12" t="s">
        <v>59</v>
      </c>
      <c r="N18" s="12" t="s">
        <v>60</v>
      </c>
      <c r="O18" s="12" t="s">
        <v>61</v>
      </c>
      <c r="P18" s="12" t="s">
        <v>62</v>
      </c>
      <c r="Q18" s="12" t="s">
        <v>63</v>
      </c>
      <c r="R18" s="12" t="s">
        <v>64</v>
      </c>
    </row>
    <row r="19" spans="1:18">
      <c r="A19" s="8">
        <v>1940.86</v>
      </c>
      <c r="B19" s="8">
        <v>2.0992063492063493</v>
      </c>
      <c r="C19" s="8">
        <v>59496</v>
      </c>
      <c r="D19" s="8">
        <v>3099</v>
      </c>
      <c r="E19" s="8">
        <v>1</v>
      </c>
      <c r="F19" s="8">
        <v>0</v>
      </c>
      <c r="G19" s="8">
        <v>2</v>
      </c>
      <c r="J19" s="10" t="s">
        <v>41</v>
      </c>
      <c r="K19" s="10">
        <v>-240.2267774956897</v>
      </c>
      <c r="L19" s="10">
        <v>141.66284739162191</v>
      </c>
      <c r="M19" s="10">
        <v>-1.6957641464850082</v>
      </c>
      <c r="N19" s="10">
        <v>9.3041900922279819E-2</v>
      </c>
      <c r="O19" s="10">
        <v>-521.28182455468141</v>
      </c>
      <c r="P19" s="10">
        <v>40.828269563301944</v>
      </c>
      <c r="Q19" s="10">
        <v>-521.28182455468141</v>
      </c>
      <c r="R19" s="10">
        <v>40.828269563301944</v>
      </c>
    </row>
    <row r="20" spans="1:18">
      <c r="A20" s="8">
        <v>610.76400000000001</v>
      </c>
      <c r="B20" s="8">
        <v>3.2853127196064653</v>
      </c>
      <c r="C20" s="8">
        <v>53963</v>
      </c>
      <c r="D20" s="8">
        <v>1321</v>
      </c>
      <c r="E20" s="8">
        <v>0</v>
      </c>
      <c r="F20" s="8">
        <v>1</v>
      </c>
      <c r="G20" s="8">
        <v>3</v>
      </c>
      <c r="J20" s="10" t="s">
        <v>93</v>
      </c>
      <c r="K20" s="10">
        <v>65.455467537693693</v>
      </c>
      <c r="L20" s="10">
        <v>29.460121933369749</v>
      </c>
      <c r="M20" s="10">
        <v>2.2218328792302686</v>
      </c>
      <c r="N20" s="10">
        <v>2.8548655587140717E-2</v>
      </c>
      <c r="O20" s="10">
        <v>7.0074262283351914</v>
      </c>
      <c r="P20" s="10">
        <v>123.90350884705219</v>
      </c>
      <c r="Q20" s="10">
        <v>7.0074262283351914</v>
      </c>
      <c r="R20" s="10">
        <v>123.90350884705219</v>
      </c>
    </row>
    <row r="21" spans="1:18">
      <c r="A21" s="8">
        <v>2175.04</v>
      </c>
      <c r="B21" s="8">
        <v>5.0952380952380949</v>
      </c>
      <c r="C21" s="8">
        <v>30435</v>
      </c>
      <c r="D21" s="8">
        <v>2388</v>
      </c>
      <c r="E21" s="8">
        <v>1</v>
      </c>
      <c r="F21" s="8">
        <v>0</v>
      </c>
      <c r="G21" s="8">
        <v>2</v>
      </c>
      <c r="J21" s="10" t="s">
        <v>94</v>
      </c>
      <c r="K21" s="10">
        <v>1.5538034706526775E-2</v>
      </c>
      <c r="L21" s="10">
        <v>3.70634155942189E-3</v>
      </c>
      <c r="M21" s="10">
        <v>4.1922835382042818</v>
      </c>
      <c r="N21" s="10">
        <v>5.9730680320292098E-5</v>
      </c>
      <c r="O21" s="10">
        <v>8.1847588082927664E-3</v>
      </c>
      <c r="P21" s="10">
        <v>2.2891310604760785E-2</v>
      </c>
      <c r="Q21" s="10">
        <v>8.1847588082927664E-3</v>
      </c>
      <c r="R21" s="10">
        <v>2.2891310604760785E-2</v>
      </c>
    </row>
    <row r="22" spans="1:18">
      <c r="A22" s="8">
        <v>241.28</v>
      </c>
      <c r="B22" s="8">
        <v>1.5951417004048583</v>
      </c>
      <c r="C22" s="8">
        <v>28925</v>
      </c>
      <c r="D22" s="8">
        <v>1079</v>
      </c>
      <c r="E22" s="8">
        <v>1</v>
      </c>
      <c r="F22" s="8">
        <v>0</v>
      </c>
      <c r="G22" s="8">
        <v>2</v>
      </c>
      <c r="J22" s="10" t="s">
        <v>97</v>
      </c>
      <c r="K22" s="10">
        <v>0.16332258358631685</v>
      </c>
      <c r="L22" s="10">
        <v>3.4490595587417447E-2</v>
      </c>
      <c r="M22" s="10">
        <v>4.7352787275699795</v>
      </c>
      <c r="N22" s="10">
        <v>7.2281009911876519E-6</v>
      </c>
      <c r="O22" s="10">
        <v>9.4894226085382144E-2</v>
      </c>
      <c r="P22" s="10">
        <v>0.23175094108725156</v>
      </c>
      <c r="Q22" s="10">
        <v>9.4894226085382144E-2</v>
      </c>
      <c r="R22" s="10">
        <v>0.23175094108725156</v>
      </c>
    </row>
    <row r="23" spans="1:18">
      <c r="A23" s="8">
        <v>124.1408</v>
      </c>
      <c r="B23" s="8">
        <v>2.0116214720531267</v>
      </c>
      <c r="C23" s="8">
        <v>15744</v>
      </c>
      <c r="D23" s="8">
        <v>1527</v>
      </c>
      <c r="E23" s="8">
        <v>0</v>
      </c>
      <c r="F23" s="8">
        <v>0</v>
      </c>
      <c r="G23" s="8">
        <v>1</v>
      </c>
      <c r="J23" s="10" t="s">
        <v>108</v>
      </c>
      <c r="K23" s="10">
        <v>154.0854487336224</v>
      </c>
      <c r="L23" s="10">
        <v>167.15781982341136</v>
      </c>
      <c r="M23" s="10">
        <v>0.92179623362162266</v>
      </c>
      <c r="N23" s="10">
        <v>0.35885347404634593</v>
      </c>
      <c r="O23" s="10">
        <v>-177.55089616400107</v>
      </c>
      <c r="P23" s="10">
        <v>485.72179363124587</v>
      </c>
      <c r="Q23" s="10">
        <v>-177.55089616400107</v>
      </c>
      <c r="R23" s="10">
        <v>485.72179363124587</v>
      </c>
    </row>
    <row r="24" spans="1:18" ht="15.75" thickBot="1">
      <c r="A24" s="8">
        <v>51.844799999999999</v>
      </c>
      <c r="B24" s="8">
        <v>3.0498374864572044</v>
      </c>
      <c r="C24" s="8">
        <v>21369</v>
      </c>
      <c r="D24" s="8">
        <v>1563.8</v>
      </c>
      <c r="E24" s="8">
        <v>0</v>
      </c>
      <c r="F24" s="8">
        <v>0</v>
      </c>
      <c r="G24" s="8">
        <v>1</v>
      </c>
      <c r="J24" s="11" t="s">
        <v>109</v>
      </c>
      <c r="K24" s="11">
        <v>-280.75046637119482</v>
      </c>
      <c r="L24" s="11">
        <v>126.56870224955048</v>
      </c>
      <c r="M24" s="11">
        <v>-2.2181665876422616</v>
      </c>
      <c r="N24" s="11">
        <v>2.8805685294283127E-2</v>
      </c>
      <c r="O24" s="11">
        <v>-531.85916016021099</v>
      </c>
      <c r="P24" s="11">
        <v>-29.641772582178646</v>
      </c>
      <c r="Q24" s="11">
        <v>-531.85916016021099</v>
      </c>
      <c r="R24" s="11">
        <v>-29.641772582178646</v>
      </c>
    </row>
    <row r="25" spans="1:18">
      <c r="A25" s="8">
        <v>548.70400000000006</v>
      </c>
      <c r="B25" s="8">
        <v>3.8401469912723929</v>
      </c>
      <c r="C25" s="8">
        <v>43091</v>
      </c>
      <c r="D25" s="8">
        <v>2035</v>
      </c>
      <c r="E25" s="8">
        <v>0</v>
      </c>
      <c r="F25" s="8">
        <v>1</v>
      </c>
      <c r="G25" s="8">
        <v>3</v>
      </c>
    </row>
    <row r="26" spans="1:18">
      <c r="A26" s="8">
        <v>336.416</v>
      </c>
      <c r="B26" s="8">
        <v>1.8543046357615893</v>
      </c>
      <c r="C26" s="8">
        <v>42555</v>
      </c>
      <c r="D26" s="8">
        <v>1820</v>
      </c>
      <c r="E26" s="8">
        <v>0</v>
      </c>
      <c r="F26" s="8">
        <v>1</v>
      </c>
      <c r="G26" s="8">
        <v>3</v>
      </c>
      <c r="J26" t="s">
        <v>110</v>
      </c>
      <c r="K26">
        <f>K24-K23</f>
        <v>-434.83591510481722</v>
      </c>
    </row>
    <row r="27" spans="1:18">
      <c r="A27" s="8">
        <v>20.436800000000002</v>
      </c>
      <c r="B27" s="8">
        <v>1.4905998209489706</v>
      </c>
      <c r="C27" s="8">
        <v>20011</v>
      </c>
      <c r="D27" s="8">
        <v>1011.4</v>
      </c>
      <c r="E27" s="8">
        <v>0</v>
      </c>
      <c r="F27" s="8">
        <v>1</v>
      </c>
      <c r="G27" s="8">
        <v>3</v>
      </c>
    </row>
    <row r="28" spans="1:18">
      <c r="A28" s="8">
        <v>3244.9339999999997</v>
      </c>
      <c r="B28" s="8">
        <v>2.2845831392640896</v>
      </c>
      <c r="C28" s="8">
        <v>93208</v>
      </c>
      <c r="D28" s="8">
        <v>13328</v>
      </c>
      <c r="E28" s="8">
        <v>0</v>
      </c>
      <c r="F28" s="8">
        <v>0</v>
      </c>
      <c r="G28" s="8">
        <v>1</v>
      </c>
    </row>
    <row r="29" spans="1:18">
      <c r="A29" s="8">
        <v>243.92179999999999</v>
      </c>
      <c r="B29" s="8">
        <v>1.556622649059624</v>
      </c>
      <c r="C29" s="8">
        <v>19928</v>
      </c>
      <c r="D29" s="8">
        <v>824.5</v>
      </c>
      <c r="E29" s="8">
        <v>0</v>
      </c>
      <c r="F29" s="8">
        <v>1</v>
      </c>
      <c r="G29" s="8">
        <v>3</v>
      </c>
      <c r="J29" t="s">
        <v>42</v>
      </c>
    </row>
    <row r="30" spans="1:18" ht="15.75" thickBot="1">
      <c r="A30" s="8">
        <v>2409.3000000000002</v>
      </c>
      <c r="B30" s="8">
        <v>6.9440242057488648</v>
      </c>
      <c r="C30" s="8">
        <v>31327</v>
      </c>
      <c r="D30" s="8">
        <v>5014</v>
      </c>
      <c r="E30" s="8">
        <v>0</v>
      </c>
      <c r="F30" s="8">
        <v>0</v>
      </c>
      <c r="G30" s="8">
        <v>1</v>
      </c>
    </row>
    <row r="31" spans="1:18">
      <c r="A31" s="8">
        <v>76.372799999999998</v>
      </c>
      <c r="B31" s="8">
        <v>2.1206743566992015</v>
      </c>
      <c r="C31" s="8">
        <v>26354</v>
      </c>
      <c r="D31" s="8">
        <v>596</v>
      </c>
      <c r="E31" s="8">
        <v>0</v>
      </c>
      <c r="F31" s="8">
        <v>0</v>
      </c>
      <c r="G31" s="8">
        <v>1</v>
      </c>
      <c r="J31" s="13" t="s">
        <v>43</v>
      </c>
      <c r="K31" s="13"/>
    </row>
    <row r="32" spans="1:18">
      <c r="A32" s="8">
        <v>46.88</v>
      </c>
      <c r="B32" s="8">
        <v>3.2787878787878784</v>
      </c>
      <c r="C32" s="8">
        <v>11082</v>
      </c>
      <c r="D32" s="8">
        <v>175</v>
      </c>
      <c r="E32" s="8">
        <v>0</v>
      </c>
      <c r="F32" s="8">
        <v>1</v>
      </c>
      <c r="G32" s="8">
        <v>3</v>
      </c>
      <c r="J32" s="10" t="s">
        <v>44</v>
      </c>
      <c r="K32" s="10">
        <v>0.89276448126099006</v>
      </c>
    </row>
    <row r="33" spans="1:18">
      <c r="A33" s="8">
        <v>535.73390000000006</v>
      </c>
      <c r="B33" s="8">
        <v>2.9623655913978491</v>
      </c>
      <c r="C33" s="8">
        <v>14230</v>
      </c>
      <c r="D33" s="8">
        <v>796</v>
      </c>
      <c r="E33" s="8">
        <v>0</v>
      </c>
      <c r="F33" s="8">
        <v>0</v>
      </c>
      <c r="G33" s="8">
        <v>1</v>
      </c>
      <c r="J33" s="10" t="s">
        <v>45</v>
      </c>
      <c r="K33" s="10">
        <v>0.79702841900120458</v>
      </c>
    </row>
    <row r="34" spans="1:18">
      <c r="A34" s="8">
        <v>1293.93</v>
      </c>
      <c r="B34" s="8">
        <v>1.308882907133244</v>
      </c>
      <c r="C34" s="8">
        <v>92861</v>
      </c>
      <c r="D34" s="8">
        <v>8108</v>
      </c>
      <c r="E34" s="8">
        <v>0</v>
      </c>
      <c r="F34" s="8">
        <v>0</v>
      </c>
      <c r="G34" s="8">
        <v>1</v>
      </c>
      <c r="J34" s="10" t="s">
        <v>46</v>
      </c>
      <c r="K34" s="10">
        <v>0.78898994054580684</v>
      </c>
    </row>
    <row r="35" spans="1:18">
      <c r="A35" s="8">
        <v>92.528000000000006</v>
      </c>
      <c r="B35" s="8">
        <v>2.5970873786407767</v>
      </c>
      <c r="C35" s="8">
        <v>15093</v>
      </c>
      <c r="D35" s="8">
        <v>882.4</v>
      </c>
      <c r="E35" s="8">
        <v>1</v>
      </c>
      <c r="F35" s="8">
        <v>0</v>
      </c>
      <c r="G35" s="8">
        <v>2</v>
      </c>
      <c r="J35" s="10" t="s">
        <v>47</v>
      </c>
      <c r="K35" s="10">
        <v>563.30161607169475</v>
      </c>
    </row>
    <row r="36" spans="1:18" ht="15.75" thickBot="1">
      <c r="A36" s="8">
        <v>261.67160000000001</v>
      </c>
      <c r="B36" s="8">
        <v>2.5405405405405412</v>
      </c>
      <c r="C36" s="8">
        <v>28754</v>
      </c>
      <c r="D36" s="8">
        <v>1384.1</v>
      </c>
      <c r="E36" s="8">
        <v>1</v>
      </c>
      <c r="F36" s="8">
        <v>0</v>
      </c>
      <c r="G36" s="8">
        <v>2</v>
      </c>
      <c r="J36" s="11" t="s">
        <v>48</v>
      </c>
      <c r="K36" s="11">
        <v>106</v>
      </c>
    </row>
    <row r="37" spans="1:18">
      <c r="A37" s="8">
        <v>95.884000000000015</v>
      </c>
      <c r="B37" s="8">
        <v>1.1963842609003899</v>
      </c>
      <c r="C37" s="8">
        <v>29736</v>
      </c>
      <c r="D37" s="8">
        <v>2186</v>
      </c>
      <c r="E37" s="8">
        <v>0</v>
      </c>
      <c r="F37" s="8">
        <v>0</v>
      </c>
      <c r="G37" s="8">
        <v>1</v>
      </c>
    </row>
    <row r="38" spans="1:18" ht="15.75" thickBot="1">
      <c r="A38" s="8">
        <v>429.03</v>
      </c>
      <c r="B38" s="8">
        <v>1.9303054032889584</v>
      </c>
      <c r="C38" s="8">
        <v>53902</v>
      </c>
      <c r="D38" s="8">
        <v>2268</v>
      </c>
      <c r="E38" s="8">
        <v>0</v>
      </c>
      <c r="F38" s="8">
        <v>1</v>
      </c>
      <c r="G38" s="8">
        <v>3</v>
      </c>
      <c r="J38" t="s">
        <v>49</v>
      </c>
    </row>
    <row r="39" spans="1:18">
      <c r="A39" s="8">
        <v>1276.9262000000001</v>
      </c>
      <c r="B39" s="8">
        <v>3.4006211180124217</v>
      </c>
      <c r="C39" s="8">
        <v>45885</v>
      </c>
      <c r="D39" s="8">
        <v>2597</v>
      </c>
      <c r="E39" s="8">
        <v>0</v>
      </c>
      <c r="F39" s="8">
        <v>1</v>
      </c>
      <c r="G39" s="8">
        <v>3</v>
      </c>
      <c r="J39" s="12"/>
      <c r="K39" s="12" t="s">
        <v>53</v>
      </c>
      <c r="L39" s="12" t="s">
        <v>54</v>
      </c>
      <c r="M39" s="12" t="s">
        <v>55</v>
      </c>
      <c r="N39" s="12" t="s">
        <v>56</v>
      </c>
      <c r="O39" s="12" t="s">
        <v>57</v>
      </c>
    </row>
    <row r="40" spans="1:18">
      <c r="A40" s="8">
        <v>1392.076</v>
      </c>
      <c r="B40" s="8">
        <v>3.9866071428571428</v>
      </c>
      <c r="C40" s="8">
        <v>35632</v>
      </c>
      <c r="D40" s="8">
        <v>2390</v>
      </c>
      <c r="E40" s="8">
        <v>1</v>
      </c>
      <c r="F40" s="8">
        <v>0</v>
      </c>
      <c r="G40" s="8">
        <v>2</v>
      </c>
      <c r="J40" s="10" t="s">
        <v>50</v>
      </c>
      <c r="K40" s="10">
        <v>4</v>
      </c>
      <c r="L40" s="10">
        <v>125846731.51918942</v>
      </c>
      <c r="M40" s="10">
        <v>31461682.879797354</v>
      </c>
      <c r="N40" s="10">
        <v>99.151652072414251</v>
      </c>
      <c r="O40" s="10">
        <v>4.374240082728E-34</v>
      </c>
    </row>
    <row r="41" spans="1:18">
      <c r="A41" s="8">
        <v>102.24</v>
      </c>
      <c r="B41" s="8">
        <v>1.7193308550185873</v>
      </c>
      <c r="C41" s="8">
        <v>31383</v>
      </c>
      <c r="D41" s="8">
        <v>-92.2</v>
      </c>
      <c r="E41" s="8">
        <v>0</v>
      </c>
      <c r="F41" s="8">
        <v>1</v>
      </c>
      <c r="G41" s="8">
        <v>3</v>
      </c>
      <c r="J41" s="10" t="s">
        <v>51</v>
      </c>
      <c r="K41" s="10">
        <v>101</v>
      </c>
      <c r="L41" s="10">
        <v>32048179.777567275</v>
      </c>
      <c r="M41" s="10">
        <v>317308.71066898294</v>
      </c>
      <c r="N41" s="10"/>
      <c r="O41" s="10"/>
    </row>
    <row r="42" spans="1:18" ht="15.75" thickBot="1">
      <c r="A42" s="8">
        <v>671.04</v>
      </c>
      <c r="B42" s="8">
        <v>3.6819235225955969</v>
      </c>
      <c r="C42" s="8">
        <v>16361</v>
      </c>
      <c r="D42" s="8">
        <v>1257</v>
      </c>
      <c r="E42" s="8">
        <v>0</v>
      </c>
      <c r="F42" s="8">
        <v>1</v>
      </c>
      <c r="G42" s="8">
        <v>3</v>
      </c>
      <c r="J42" s="11" t="s">
        <v>52</v>
      </c>
      <c r="K42" s="11">
        <v>105</v>
      </c>
      <c r="L42" s="11">
        <v>157894911.29675668</v>
      </c>
      <c r="M42" s="11"/>
      <c r="N42" s="11"/>
      <c r="O42" s="11"/>
    </row>
    <row r="43" spans="1:18" ht="15.75" thickBot="1">
      <c r="A43" s="8">
        <v>6785.06</v>
      </c>
      <c r="B43" s="8">
        <v>2.8930817610062891</v>
      </c>
      <c r="C43" s="8">
        <v>195256</v>
      </c>
      <c r="D43" s="8">
        <v>25330</v>
      </c>
      <c r="E43" s="8">
        <v>0</v>
      </c>
      <c r="F43" s="8">
        <v>0</v>
      </c>
      <c r="G43" s="8">
        <v>1</v>
      </c>
    </row>
    <row r="44" spans="1:18">
      <c r="A44" s="8">
        <v>86.891999999999996</v>
      </c>
      <c r="B44" s="8">
        <v>1.3681929016526688</v>
      </c>
      <c r="C44" s="8">
        <v>14885</v>
      </c>
      <c r="D44" s="8">
        <v>689</v>
      </c>
      <c r="E44" s="8">
        <v>0</v>
      </c>
      <c r="F44" s="8">
        <v>1</v>
      </c>
      <c r="G44" s="8">
        <v>3</v>
      </c>
      <c r="J44" s="12"/>
      <c r="K44" s="12" t="s">
        <v>58</v>
      </c>
      <c r="L44" s="12" t="s">
        <v>47</v>
      </c>
      <c r="M44" s="12" t="s">
        <v>59</v>
      </c>
      <c r="N44" s="12" t="s">
        <v>60</v>
      </c>
      <c r="O44" s="12" t="s">
        <v>61</v>
      </c>
      <c r="P44" s="12" t="s">
        <v>62</v>
      </c>
      <c r="Q44" s="12" t="s">
        <v>63</v>
      </c>
      <c r="R44" s="12" t="s">
        <v>64</v>
      </c>
    </row>
    <row r="45" spans="1:18">
      <c r="A45" s="8">
        <v>66</v>
      </c>
      <c r="B45" s="8">
        <v>3.0925718551698393</v>
      </c>
      <c r="C45" s="8">
        <v>20404</v>
      </c>
      <c r="D45" s="8">
        <v>1070</v>
      </c>
      <c r="E45" s="8">
        <v>0</v>
      </c>
      <c r="F45" s="8">
        <v>1</v>
      </c>
      <c r="G45" s="8">
        <v>3</v>
      </c>
      <c r="J45" s="10" t="s">
        <v>41</v>
      </c>
      <c r="K45" s="10">
        <v>-68.431153919712415</v>
      </c>
      <c r="L45" s="10">
        <v>181.3828139882053</v>
      </c>
      <c r="M45" s="10">
        <v>-0.37727473962424168</v>
      </c>
      <c r="N45" s="10">
        <v>0.70676101930715918</v>
      </c>
      <c r="O45" s="10">
        <v>-428.24585580099898</v>
      </c>
      <c r="P45" s="10">
        <v>291.38354796157415</v>
      </c>
      <c r="Q45" s="10">
        <v>-428.24585580099898</v>
      </c>
      <c r="R45" s="10">
        <v>291.38354796157415</v>
      </c>
    </row>
    <row r="46" spans="1:18">
      <c r="A46" s="8">
        <v>64.319999999999993</v>
      </c>
      <c r="B46" s="8">
        <v>3.8235294117647056</v>
      </c>
      <c r="C46" s="8">
        <v>32719</v>
      </c>
      <c r="D46" s="8">
        <v>1875.2</v>
      </c>
      <c r="E46" s="8">
        <v>1</v>
      </c>
      <c r="F46" s="8">
        <v>0</v>
      </c>
      <c r="G46" s="8">
        <v>2</v>
      </c>
      <c r="J46" s="10" t="s">
        <v>93</v>
      </c>
      <c r="K46" s="10">
        <v>67.670309428450409</v>
      </c>
      <c r="L46" s="10">
        <v>29.833375443940461</v>
      </c>
      <c r="M46" s="10">
        <v>2.2682753265921543</v>
      </c>
      <c r="N46" s="10">
        <v>2.5440737179659632E-2</v>
      </c>
      <c r="O46" s="10">
        <v>8.488919221482071</v>
      </c>
      <c r="P46" s="10">
        <v>126.85169963541875</v>
      </c>
      <c r="Q46" s="10">
        <v>8.488919221482071</v>
      </c>
      <c r="R46" s="10">
        <v>126.85169963541875</v>
      </c>
    </row>
    <row r="47" spans="1:18">
      <c r="A47" s="8">
        <v>264.47200000000004</v>
      </c>
      <c r="B47" s="8">
        <v>2.6510903426791272</v>
      </c>
      <c r="C47" s="8">
        <v>15399</v>
      </c>
      <c r="D47" s="8">
        <v>1317.2</v>
      </c>
      <c r="E47" s="8">
        <v>0</v>
      </c>
      <c r="F47" s="8">
        <v>0</v>
      </c>
      <c r="G47" s="8">
        <v>1</v>
      </c>
      <c r="J47" s="10" t="s">
        <v>94</v>
      </c>
      <c r="K47" s="10">
        <v>1.7347243362610603E-2</v>
      </c>
      <c r="L47" s="10">
        <v>3.6342765830121144E-3</v>
      </c>
      <c r="M47" s="10">
        <v>4.7732314716215365</v>
      </c>
      <c r="N47" s="10">
        <v>6.136222740026987E-6</v>
      </c>
      <c r="O47" s="10">
        <v>1.0137816424534332E-2</v>
      </c>
      <c r="P47" s="10">
        <v>2.4556670300686874E-2</v>
      </c>
      <c r="Q47" s="10">
        <v>1.0137816424534332E-2</v>
      </c>
      <c r="R47" s="10">
        <v>2.4556670300686874E-2</v>
      </c>
    </row>
    <row r="48" spans="1:18">
      <c r="A48" s="8">
        <v>77.453999999999994</v>
      </c>
      <c r="B48" s="8">
        <v>3.8153310104529612</v>
      </c>
      <c r="C48" s="8">
        <v>10048</v>
      </c>
      <c r="D48" s="8">
        <v>1150</v>
      </c>
      <c r="E48" s="8">
        <v>0</v>
      </c>
      <c r="F48" s="8">
        <v>1</v>
      </c>
      <c r="G48" s="8">
        <v>3</v>
      </c>
      <c r="J48" s="10" t="s">
        <v>97</v>
      </c>
      <c r="K48" s="10">
        <v>0.14693429823899729</v>
      </c>
      <c r="L48" s="10">
        <v>3.3880454795984671E-2</v>
      </c>
      <c r="M48" s="10">
        <v>4.3368455094177527</v>
      </c>
      <c r="N48" s="10">
        <v>3.4287324182586536E-5</v>
      </c>
      <c r="O48" s="10">
        <v>7.9724591464835376E-2</v>
      </c>
      <c r="P48" s="10">
        <v>0.21414400501315919</v>
      </c>
      <c r="Q48" s="10">
        <v>7.9724591464835376E-2</v>
      </c>
      <c r="R48" s="10">
        <v>0.21414400501315919</v>
      </c>
    </row>
    <row r="49" spans="1:18" ht="15.75" thickBot="1">
      <c r="A49" s="8">
        <v>288.14400000000001</v>
      </c>
      <c r="B49" s="8">
        <v>2.7143652561247213</v>
      </c>
      <c r="C49" s="8">
        <v>17544</v>
      </c>
      <c r="D49" s="8">
        <v>1207</v>
      </c>
      <c r="E49" s="8">
        <v>0</v>
      </c>
      <c r="F49" s="8">
        <v>0</v>
      </c>
      <c r="G49" s="8">
        <v>1</v>
      </c>
      <c r="J49" s="11" t="s">
        <v>107</v>
      </c>
      <c r="K49" s="11">
        <v>-144.85677671885915</v>
      </c>
      <c r="L49" s="11">
        <v>64.091629380360985</v>
      </c>
      <c r="M49" s="11">
        <v>-2.260151257181898</v>
      </c>
      <c r="N49" s="11">
        <v>2.5958324484249253E-2</v>
      </c>
      <c r="O49" s="11">
        <v>-271.99732554770287</v>
      </c>
      <c r="P49" s="11">
        <v>-17.716227890015418</v>
      </c>
      <c r="Q49" s="11">
        <v>-271.99732554770287</v>
      </c>
      <c r="R49" s="11">
        <v>-17.716227890015418</v>
      </c>
    </row>
    <row r="50" spans="1:18">
      <c r="A50" s="8">
        <v>416.9</v>
      </c>
      <c r="B50" s="8">
        <v>3.3574007220216608</v>
      </c>
      <c r="C50" s="8">
        <v>18448</v>
      </c>
      <c r="D50" s="8">
        <v>1094</v>
      </c>
      <c r="E50" s="8">
        <v>0</v>
      </c>
      <c r="F50" s="8">
        <v>0</v>
      </c>
      <c r="G50" s="8">
        <v>1</v>
      </c>
    </row>
    <row r="51" spans="1:18">
      <c r="A51" s="8">
        <v>221</v>
      </c>
      <c r="B51" s="8">
        <v>3.792134831460674</v>
      </c>
      <c r="C51" s="8">
        <v>25758</v>
      </c>
      <c r="D51" s="8">
        <v>385</v>
      </c>
      <c r="E51" s="8">
        <v>0</v>
      </c>
      <c r="F51" s="8">
        <v>1</v>
      </c>
      <c r="G51" s="8">
        <v>3</v>
      </c>
    </row>
    <row r="52" spans="1:18">
      <c r="A52" s="8">
        <v>931.52</v>
      </c>
      <c r="B52" s="8">
        <v>1.6434108527131785</v>
      </c>
      <c r="C52" s="8">
        <v>76138</v>
      </c>
      <c r="D52" s="8">
        <v>4067</v>
      </c>
      <c r="E52" s="8">
        <v>0</v>
      </c>
      <c r="F52" s="8">
        <v>1</v>
      </c>
      <c r="G52" s="8">
        <v>3</v>
      </c>
    </row>
    <row r="53" spans="1:18">
      <c r="A53" s="8">
        <v>712.37099999999998</v>
      </c>
      <c r="B53" s="8">
        <v>3.422698838248436</v>
      </c>
      <c r="C53" s="8">
        <v>38907</v>
      </c>
      <c r="D53" s="8">
        <v>5001</v>
      </c>
      <c r="E53" s="8">
        <v>0</v>
      </c>
      <c r="F53" s="8">
        <v>1</v>
      </c>
      <c r="G53" s="8">
        <v>3</v>
      </c>
    </row>
    <row r="54" spans="1:18">
      <c r="A54" s="8">
        <v>637.5</v>
      </c>
      <c r="B54" s="8">
        <v>2.6321752265861029</v>
      </c>
      <c r="C54" s="8">
        <v>31062</v>
      </c>
      <c r="D54" s="8">
        <v>1281</v>
      </c>
      <c r="E54" s="8">
        <v>0</v>
      </c>
      <c r="F54" s="8">
        <v>1</v>
      </c>
      <c r="G54" s="8">
        <v>3</v>
      </c>
    </row>
    <row r="55" spans="1:18">
      <c r="A55" s="8">
        <v>292.2</v>
      </c>
      <c r="B55" s="8">
        <v>3.2490421455938701</v>
      </c>
      <c r="C55" s="8">
        <v>11352</v>
      </c>
      <c r="D55" s="8">
        <v>1339.6</v>
      </c>
      <c r="E55" s="8">
        <v>1</v>
      </c>
      <c r="F55" s="8">
        <v>0</v>
      </c>
      <c r="G55" s="8">
        <v>2</v>
      </c>
    </row>
    <row r="56" spans="1:18">
      <c r="A56" s="8">
        <v>156.99200000000002</v>
      </c>
      <c r="B56" s="8">
        <v>2.2075295581829497</v>
      </c>
      <c r="C56" s="8">
        <v>11415</v>
      </c>
      <c r="D56" s="8">
        <v>829.8</v>
      </c>
      <c r="E56" s="8">
        <v>0</v>
      </c>
      <c r="F56" s="8">
        <v>1</v>
      </c>
      <c r="G56" s="8">
        <v>3</v>
      </c>
    </row>
    <row r="57" spans="1:18">
      <c r="A57" s="8">
        <v>1151.92</v>
      </c>
      <c r="B57" s="8">
        <v>5.0414823008849563</v>
      </c>
      <c r="C57" s="8">
        <v>109183</v>
      </c>
      <c r="D57" s="8">
        <v>8643</v>
      </c>
      <c r="E57" s="8">
        <v>0</v>
      </c>
      <c r="F57" s="8">
        <v>1</v>
      </c>
      <c r="G57" s="8">
        <v>3</v>
      </c>
    </row>
    <row r="58" spans="1:18">
      <c r="A58" s="8">
        <v>487.5</v>
      </c>
      <c r="B58" s="8">
        <v>2.4246898995865327</v>
      </c>
      <c r="C58" s="8">
        <v>34217</v>
      </c>
      <c r="D58" s="8">
        <v>634</v>
      </c>
      <c r="E58" s="8">
        <v>0</v>
      </c>
      <c r="F58" s="8">
        <v>1</v>
      </c>
      <c r="G58" s="8">
        <v>3</v>
      </c>
    </row>
    <row r="59" spans="1:18">
      <c r="A59" s="8">
        <v>1000.48</v>
      </c>
      <c r="B59" s="8">
        <v>4.3922204213938416</v>
      </c>
      <c r="C59" s="8">
        <v>48143</v>
      </c>
      <c r="D59" s="8">
        <v>7516</v>
      </c>
      <c r="E59" s="8">
        <v>0</v>
      </c>
      <c r="F59" s="8">
        <v>1</v>
      </c>
      <c r="G59" s="8">
        <v>3</v>
      </c>
    </row>
    <row r="60" spans="1:18">
      <c r="A60" s="8">
        <v>3268.1</v>
      </c>
      <c r="B60" s="8">
        <v>5.30345471521942</v>
      </c>
      <c r="C60" s="8">
        <v>53317</v>
      </c>
      <c r="D60" s="8">
        <v>9298</v>
      </c>
      <c r="E60" s="8">
        <v>0</v>
      </c>
      <c r="F60" s="8">
        <v>0</v>
      </c>
      <c r="G60" s="8">
        <v>1</v>
      </c>
    </row>
    <row r="61" spans="1:18">
      <c r="A61" s="8">
        <v>172.08</v>
      </c>
      <c r="B61" s="8">
        <v>2.0859346309217774</v>
      </c>
      <c r="C61" s="8">
        <v>15091</v>
      </c>
      <c r="D61" s="8">
        <v>817.5</v>
      </c>
      <c r="E61" s="8">
        <v>1</v>
      </c>
      <c r="F61" s="8">
        <v>0</v>
      </c>
      <c r="G61" s="8">
        <v>2</v>
      </c>
    </row>
    <row r="62" spans="1:18">
      <c r="A62" s="8">
        <v>417.13</v>
      </c>
      <c r="B62" s="8">
        <v>7.5228519195612433</v>
      </c>
      <c r="C62" s="8">
        <v>10790</v>
      </c>
      <c r="D62" s="8">
        <v>890.6</v>
      </c>
      <c r="E62" s="8">
        <v>0</v>
      </c>
      <c r="F62" s="8">
        <v>0</v>
      </c>
      <c r="G62" s="8">
        <v>1</v>
      </c>
    </row>
    <row r="63" spans="1:18">
      <c r="A63" s="8">
        <v>273.42</v>
      </c>
      <c r="B63" s="8">
        <v>1.572407883461868</v>
      </c>
      <c r="C63" s="8">
        <v>14518</v>
      </c>
      <c r="D63" s="8">
        <v>404</v>
      </c>
      <c r="E63" s="8">
        <v>1</v>
      </c>
      <c r="F63" s="8">
        <v>0</v>
      </c>
      <c r="G63" s="8">
        <v>2</v>
      </c>
    </row>
    <row r="64" spans="1:18">
      <c r="A64" s="8">
        <v>287.83200000000005</v>
      </c>
      <c r="B64" s="8">
        <v>1.5565648224607764</v>
      </c>
      <c r="C64" s="8">
        <v>13364</v>
      </c>
      <c r="D64" s="8">
        <v>614.70000000000005</v>
      </c>
      <c r="E64" s="8">
        <v>0</v>
      </c>
      <c r="F64" s="8">
        <v>0</v>
      </c>
      <c r="G64" s="8">
        <v>1</v>
      </c>
    </row>
    <row r="65" spans="1:7">
      <c r="A65" s="8">
        <v>772.64</v>
      </c>
      <c r="B65" s="8">
        <v>4.5593590677348868</v>
      </c>
      <c r="C65" s="8">
        <v>17018</v>
      </c>
      <c r="D65" s="8">
        <v>1800.2</v>
      </c>
      <c r="E65" s="8">
        <v>0</v>
      </c>
      <c r="F65" s="8">
        <v>0</v>
      </c>
      <c r="G65" s="8">
        <v>1</v>
      </c>
    </row>
    <row r="66" spans="1:7">
      <c r="A66" s="8">
        <v>277.875</v>
      </c>
      <c r="B66" s="8">
        <v>2.8158689090125053</v>
      </c>
      <c r="C66" s="8">
        <v>10117</v>
      </c>
      <c r="D66" s="8">
        <v>475.8</v>
      </c>
      <c r="E66" s="8">
        <v>0</v>
      </c>
      <c r="F66" s="8">
        <v>0</v>
      </c>
      <c r="G66" s="8">
        <v>1</v>
      </c>
    </row>
    <row r="67" spans="1:7">
      <c r="A67" s="8">
        <v>581.66999999999996</v>
      </c>
      <c r="B67" s="8">
        <v>2.3689956331877733</v>
      </c>
      <c r="C67" s="8">
        <v>10553</v>
      </c>
      <c r="D67" s="8">
        <v>831.6</v>
      </c>
      <c r="E67" s="8">
        <v>0</v>
      </c>
      <c r="F67" s="8">
        <v>0</v>
      </c>
      <c r="G67" s="8">
        <v>1</v>
      </c>
    </row>
    <row r="68" spans="1:7">
      <c r="A68" s="8">
        <v>1607.298</v>
      </c>
      <c r="B68" s="8">
        <v>6.590673575129534</v>
      </c>
      <c r="C68" s="8">
        <v>24867</v>
      </c>
      <c r="D68" s="8">
        <v>3070.8</v>
      </c>
      <c r="E68" s="8">
        <v>0</v>
      </c>
      <c r="F68" s="8">
        <v>0</v>
      </c>
      <c r="G68" s="8">
        <v>1</v>
      </c>
    </row>
    <row r="69" spans="1:7">
      <c r="A69" s="8">
        <v>398.58</v>
      </c>
      <c r="B69" s="8">
        <v>3.2719900187149094</v>
      </c>
      <c r="C69" s="8">
        <v>25554</v>
      </c>
      <c r="D69" s="8">
        <v>1266</v>
      </c>
      <c r="E69" s="8">
        <v>0</v>
      </c>
      <c r="F69" s="8">
        <v>0</v>
      </c>
      <c r="G69" s="8">
        <v>1</v>
      </c>
    </row>
    <row r="70" spans="1:7">
      <c r="A70" s="8">
        <v>116.16</v>
      </c>
      <c r="B70" s="8">
        <v>3.5704697986577183</v>
      </c>
      <c r="C70" s="8">
        <v>21209</v>
      </c>
      <c r="D70" s="8">
        <v>2176</v>
      </c>
      <c r="E70" s="8">
        <v>0</v>
      </c>
      <c r="F70" s="8">
        <v>1</v>
      </c>
      <c r="G70" s="8">
        <v>3</v>
      </c>
    </row>
    <row r="71" spans="1:7">
      <c r="A71" s="8">
        <v>219.33</v>
      </c>
      <c r="B71" s="8">
        <v>2.0145852324521423</v>
      </c>
      <c r="C71" s="8">
        <v>15928</v>
      </c>
      <c r="D71" s="8">
        <v>118</v>
      </c>
      <c r="E71" s="8">
        <v>0</v>
      </c>
      <c r="F71" s="8">
        <v>1</v>
      </c>
      <c r="G71" s="8">
        <v>3</v>
      </c>
    </row>
    <row r="72" spans="1:7">
      <c r="A72" s="8">
        <v>357.101</v>
      </c>
      <c r="B72" s="8">
        <v>1.5576923076923079</v>
      </c>
      <c r="C72" s="8">
        <v>23423</v>
      </c>
      <c r="D72" s="8">
        <v>1314</v>
      </c>
      <c r="E72" s="8">
        <v>0</v>
      </c>
      <c r="F72" s="8">
        <v>0</v>
      </c>
      <c r="G72" s="8">
        <v>1</v>
      </c>
    </row>
    <row r="73" spans="1:7">
      <c r="A73" s="8">
        <v>303.75600000000003</v>
      </c>
      <c r="B73" s="8">
        <v>2.5906095551894563</v>
      </c>
      <c r="C73" s="8">
        <v>12541</v>
      </c>
      <c r="D73" s="8">
        <v>1072</v>
      </c>
      <c r="E73" s="8">
        <v>1</v>
      </c>
      <c r="F73" s="8">
        <v>0</v>
      </c>
      <c r="G73" s="8">
        <v>2</v>
      </c>
    </row>
    <row r="74" spans="1:7">
      <c r="A74" s="8">
        <v>284.30700000000002</v>
      </c>
      <c r="B74" s="8">
        <v>1.9482645710543549</v>
      </c>
      <c r="C74" s="8">
        <v>15163</v>
      </c>
      <c r="D74" s="8">
        <v>586</v>
      </c>
      <c r="E74" s="8">
        <v>0</v>
      </c>
      <c r="F74" s="8">
        <v>1</v>
      </c>
      <c r="G74" s="8">
        <v>3</v>
      </c>
    </row>
    <row r="75" spans="1:7">
      <c r="A75" s="8">
        <v>698.44500000000005</v>
      </c>
      <c r="B75" s="8">
        <v>2.5715563506261181</v>
      </c>
      <c r="C75" s="8">
        <v>27838</v>
      </c>
      <c r="D75" s="8">
        <v>2458.6</v>
      </c>
      <c r="E75" s="8">
        <v>1</v>
      </c>
      <c r="F75" s="8">
        <v>0</v>
      </c>
      <c r="G75" s="8">
        <v>2</v>
      </c>
    </row>
    <row r="76" spans="1:7">
      <c r="A76" s="8">
        <v>70.44</v>
      </c>
      <c r="B76" s="8">
        <v>1.62771285475793</v>
      </c>
      <c r="C76" s="8">
        <v>18775</v>
      </c>
      <c r="D76" s="8">
        <v>653.29999999999995</v>
      </c>
      <c r="E76" s="8">
        <v>0</v>
      </c>
      <c r="F76" s="8">
        <v>0</v>
      </c>
      <c r="G76" s="8">
        <v>1</v>
      </c>
    </row>
    <row r="77" spans="1:7">
      <c r="A77" s="8">
        <v>374.94499999999999</v>
      </c>
      <c r="B77" s="8">
        <v>6.5046604527296941</v>
      </c>
      <c r="C77" s="8">
        <v>16617</v>
      </c>
      <c r="D77" s="8">
        <v>2270.5</v>
      </c>
      <c r="E77" s="8">
        <v>0</v>
      </c>
      <c r="F77" s="8">
        <v>0</v>
      </c>
      <c r="G77" s="8">
        <v>1</v>
      </c>
    </row>
    <row r="78" spans="1:7">
      <c r="A78" s="8">
        <v>3290.8139999999999</v>
      </c>
      <c r="B78" s="8">
        <v>4.7828863346104731</v>
      </c>
      <c r="C78" s="8">
        <v>42573</v>
      </c>
      <c r="D78" s="8">
        <v>5813.4</v>
      </c>
      <c r="E78" s="8">
        <v>0</v>
      </c>
      <c r="F78" s="8">
        <v>0</v>
      </c>
      <c r="G78" s="8">
        <v>1</v>
      </c>
    </row>
    <row r="79" spans="1:7">
      <c r="A79" s="8">
        <v>392.08</v>
      </c>
      <c r="B79" s="8">
        <v>3.1893382352941178</v>
      </c>
      <c r="C79" s="8">
        <v>30889</v>
      </c>
      <c r="D79" s="8">
        <v>1928</v>
      </c>
      <c r="E79" s="8">
        <v>0</v>
      </c>
      <c r="F79" s="8">
        <v>1</v>
      </c>
      <c r="G79" s="8">
        <v>3</v>
      </c>
    </row>
    <row r="80" spans="1:7">
      <c r="A80" s="8">
        <v>133.74</v>
      </c>
      <c r="B80" s="8">
        <v>2.3834924199887708</v>
      </c>
      <c r="C80" s="8">
        <v>12771</v>
      </c>
      <c r="D80" s="8">
        <v>513.5</v>
      </c>
      <c r="E80" s="8">
        <v>0</v>
      </c>
      <c r="F80" s="8">
        <v>0</v>
      </c>
      <c r="G80" s="8">
        <v>1</v>
      </c>
    </row>
    <row r="81" spans="1:7">
      <c r="A81" s="8">
        <v>324.31599999999997</v>
      </c>
      <c r="B81" s="8">
        <v>1.1466288457342353</v>
      </c>
      <c r="C81" s="8">
        <v>33361</v>
      </c>
      <c r="D81" s="8">
        <v>1093</v>
      </c>
      <c r="E81" s="8">
        <v>0</v>
      </c>
      <c r="F81" s="8">
        <v>0</v>
      </c>
      <c r="G81" s="8">
        <v>1</v>
      </c>
    </row>
    <row r="82" spans="1:7">
      <c r="A82" s="8">
        <v>432.40300000000002</v>
      </c>
      <c r="B82" s="8">
        <v>1.9311771342610002</v>
      </c>
      <c r="C82" s="8">
        <v>21391</v>
      </c>
      <c r="D82" s="8">
        <v>2675</v>
      </c>
      <c r="E82" s="8">
        <v>0</v>
      </c>
      <c r="F82" s="8">
        <v>0</v>
      </c>
      <c r="G82" s="8">
        <v>1</v>
      </c>
    </row>
    <row r="83" spans="1:7">
      <c r="A83" s="8">
        <v>164.648</v>
      </c>
      <c r="B83" s="8">
        <v>3.5596330275229353</v>
      </c>
      <c r="C83" s="8">
        <v>16002</v>
      </c>
      <c r="D83" s="8">
        <v>723.5</v>
      </c>
      <c r="E83" s="8">
        <v>0</v>
      </c>
      <c r="F83" s="8">
        <v>1</v>
      </c>
      <c r="G83" s="8">
        <v>3</v>
      </c>
    </row>
    <row r="84" spans="1:7">
      <c r="A84" s="8">
        <v>477.67500000000001</v>
      </c>
      <c r="B84" s="8">
        <v>3.0240073868882731</v>
      </c>
      <c r="C84" s="8">
        <v>12228</v>
      </c>
      <c r="D84" s="8">
        <v>924.3</v>
      </c>
      <c r="E84" s="8">
        <v>0</v>
      </c>
      <c r="F84" s="8">
        <v>1</v>
      </c>
      <c r="G84" s="8">
        <v>3</v>
      </c>
    </row>
    <row r="85" spans="1:7">
      <c r="A85" s="8">
        <v>1427.15</v>
      </c>
      <c r="B85" s="8">
        <v>6.2889165628891659</v>
      </c>
      <c r="C85" s="8">
        <v>27987</v>
      </c>
      <c r="D85" s="8">
        <v>4004</v>
      </c>
      <c r="E85" s="8">
        <v>0</v>
      </c>
      <c r="F85" s="8">
        <v>0</v>
      </c>
      <c r="G85" s="8">
        <v>1</v>
      </c>
    </row>
    <row r="86" spans="1:7">
      <c r="A86" s="8">
        <v>5081.6400000000003</v>
      </c>
      <c r="B86" s="8">
        <v>3.3461538461538463</v>
      </c>
      <c r="C86" s="8">
        <v>123684</v>
      </c>
      <c r="D86" s="8">
        <v>16136</v>
      </c>
      <c r="E86" s="8">
        <v>0</v>
      </c>
      <c r="F86" s="8">
        <v>0</v>
      </c>
      <c r="G86" s="8">
        <v>1</v>
      </c>
    </row>
    <row r="87" spans="1:7">
      <c r="A87" s="8">
        <v>2365.7340000000004</v>
      </c>
      <c r="B87" s="8">
        <v>8.5864297253634891</v>
      </c>
      <c r="C87" s="8">
        <v>57048</v>
      </c>
      <c r="D87" s="8">
        <v>6481</v>
      </c>
      <c r="E87" s="8">
        <v>0</v>
      </c>
      <c r="F87" s="8">
        <v>0</v>
      </c>
      <c r="G87" s="8">
        <v>1</v>
      </c>
    </row>
    <row r="88" spans="1:7">
      <c r="A88" s="8">
        <v>310.64999999999998</v>
      </c>
      <c r="B88" s="8">
        <v>6.0659898477157359</v>
      </c>
      <c r="C88" s="8">
        <v>10820</v>
      </c>
      <c r="D88" s="8">
        <v>1824</v>
      </c>
      <c r="E88" s="8">
        <v>0</v>
      </c>
      <c r="F88" s="8">
        <v>1</v>
      </c>
      <c r="G88" s="8">
        <v>3</v>
      </c>
    </row>
    <row r="89" spans="1:7">
      <c r="A89" s="8">
        <v>215.631</v>
      </c>
      <c r="B89" s="8">
        <v>2.4771480804387567</v>
      </c>
      <c r="C89" s="8">
        <v>10095</v>
      </c>
      <c r="D89" s="8">
        <v>487</v>
      </c>
      <c r="E89" s="8">
        <v>0</v>
      </c>
      <c r="F89" s="8">
        <v>1</v>
      </c>
      <c r="G89" s="8">
        <v>3</v>
      </c>
    </row>
    <row r="90" spans="1:7">
      <c r="A90" s="8">
        <v>104.67600000000002</v>
      </c>
      <c r="B90" s="8">
        <v>1.8914956011730204</v>
      </c>
      <c r="C90" s="8">
        <v>11964</v>
      </c>
      <c r="D90" s="8">
        <v>474.7</v>
      </c>
      <c r="E90" s="8">
        <v>0</v>
      </c>
      <c r="F90" s="8">
        <v>1</v>
      </c>
      <c r="G90" s="8">
        <v>3</v>
      </c>
    </row>
    <row r="91" spans="1:7">
      <c r="A91" s="8">
        <v>4126.125</v>
      </c>
      <c r="B91" s="8">
        <v>2.0626525630593981</v>
      </c>
      <c r="C91" s="8">
        <v>108844</v>
      </c>
      <c r="D91" s="8">
        <v>4884</v>
      </c>
      <c r="E91" s="8">
        <v>1</v>
      </c>
      <c r="F91" s="8">
        <v>0</v>
      </c>
      <c r="G91" s="8">
        <v>2</v>
      </c>
    </row>
    <row r="92" spans="1:7">
      <c r="A92" s="8">
        <v>441.375</v>
      </c>
      <c r="B92" s="8">
        <v>5.8902791145332047</v>
      </c>
      <c r="C92" s="8">
        <v>16001</v>
      </c>
      <c r="D92" s="8">
        <v>1236.0999999999999</v>
      </c>
      <c r="E92" s="8">
        <v>1</v>
      </c>
      <c r="F92" s="8">
        <v>0</v>
      </c>
      <c r="G92" s="8">
        <v>2</v>
      </c>
    </row>
    <row r="93" spans="1:7">
      <c r="A93" s="8">
        <v>15.7</v>
      </c>
      <c r="B93" s="8">
        <v>2.1306818181818183</v>
      </c>
      <c r="C93" s="8">
        <v>11337</v>
      </c>
      <c r="D93" s="8">
        <v>313</v>
      </c>
      <c r="E93" s="8">
        <v>0</v>
      </c>
      <c r="F93" s="8">
        <v>1</v>
      </c>
      <c r="G93" s="8">
        <v>3</v>
      </c>
    </row>
    <row r="94" spans="1:7">
      <c r="A94" s="8">
        <v>737.4</v>
      </c>
      <c r="B94" s="8">
        <v>2.2628135223555073</v>
      </c>
      <c r="C94" s="8">
        <v>41321</v>
      </c>
      <c r="D94" s="8">
        <v>1288</v>
      </c>
      <c r="E94" s="8">
        <v>0</v>
      </c>
      <c r="F94" s="8">
        <v>1</v>
      </c>
      <c r="G94" s="8">
        <v>3</v>
      </c>
    </row>
    <row r="95" spans="1:7">
      <c r="A95" s="8">
        <v>267.18</v>
      </c>
      <c r="B95" s="8">
        <v>3.0997949419002051</v>
      </c>
      <c r="C95" s="8">
        <v>32293</v>
      </c>
      <c r="D95" s="8">
        <v>1885</v>
      </c>
      <c r="E95" s="8">
        <v>0</v>
      </c>
      <c r="F95" s="8">
        <v>1</v>
      </c>
      <c r="G95" s="8">
        <v>3</v>
      </c>
    </row>
    <row r="96" spans="1:7">
      <c r="A96" s="8">
        <v>37.950000000000003</v>
      </c>
      <c r="B96" s="8">
        <v>1.3256484149855905</v>
      </c>
      <c r="C96" s="8">
        <v>10994</v>
      </c>
      <c r="D96" s="8">
        <v>42.4</v>
      </c>
      <c r="E96" s="8">
        <v>0</v>
      </c>
      <c r="F96" s="8">
        <v>1</v>
      </c>
      <c r="G96" s="8">
        <v>3</v>
      </c>
    </row>
    <row r="97" spans="1:7">
      <c r="A97" s="8">
        <v>154.62899999999999</v>
      </c>
      <c r="B97" s="8">
        <v>3.4276315789473686</v>
      </c>
      <c r="C97" s="8">
        <v>16299</v>
      </c>
      <c r="D97" s="8">
        <v>1861</v>
      </c>
      <c r="E97" s="8">
        <v>0</v>
      </c>
      <c r="F97" s="8">
        <v>1</v>
      </c>
      <c r="G97" s="8">
        <v>3</v>
      </c>
    </row>
    <row r="98" spans="1:7">
      <c r="A98" s="8">
        <v>180.08200000000002</v>
      </c>
      <c r="B98" s="8">
        <v>2.3327137546468402</v>
      </c>
      <c r="C98" s="8">
        <v>15875</v>
      </c>
      <c r="D98" s="8">
        <v>373</v>
      </c>
      <c r="E98" s="8">
        <v>0</v>
      </c>
      <c r="F98" s="8">
        <v>1</v>
      </c>
      <c r="G98" s="8">
        <v>3</v>
      </c>
    </row>
    <row r="99" spans="1:7">
      <c r="A99" s="8">
        <v>152.304</v>
      </c>
      <c r="B99" s="8">
        <v>2.1735030645921736</v>
      </c>
      <c r="C99" s="8">
        <v>14168</v>
      </c>
      <c r="D99" s="8">
        <v>573.29999999999995</v>
      </c>
      <c r="E99" s="8">
        <v>0</v>
      </c>
      <c r="F99" s="8">
        <v>0</v>
      </c>
      <c r="G99" s="8">
        <v>1</v>
      </c>
    </row>
    <row r="100" spans="1:7">
      <c r="A100" s="8">
        <v>56.48</v>
      </c>
      <c r="B100" s="8">
        <v>1.4103618421052631</v>
      </c>
      <c r="C100" s="8">
        <v>10464</v>
      </c>
      <c r="D100" s="8">
        <v>457</v>
      </c>
      <c r="E100" s="8">
        <v>0</v>
      </c>
      <c r="F100" s="8">
        <v>0</v>
      </c>
      <c r="G100" s="8">
        <v>1</v>
      </c>
    </row>
    <row r="101" spans="1:7">
      <c r="A101" s="8">
        <v>715.54</v>
      </c>
      <c r="B101" s="8">
        <v>3.4087591240875916</v>
      </c>
      <c r="C101" s="8">
        <v>40035</v>
      </c>
      <c r="D101" s="8">
        <v>2788</v>
      </c>
      <c r="E101" s="8">
        <v>0</v>
      </c>
      <c r="F101" s="8">
        <v>1</v>
      </c>
      <c r="G101" s="8">
        <v>3</v>
      </c>
    </row>
    <row r="102" spans="1:7">
      <c r="A102" s="8">
        <v>210.56</v>
      </c>
      <c r="B102" s="8">
        <v>2.035822401614531</v>
      </c>
      <c r="C102" s="8">
        <v>13101</v>
      </c>
      <c r="D102" s="8">
        <v>1208</v>
      </c>
      <c r="E102" s="8">
        <v>0</v>
      </c>
      <c r="F102" s="8">
        <v>0</v>
      </c>
      <c r="G102" s="8">
        <v>1</v>
      </c>
    </row>
    <row r="103" spans="1:7">
      <c r="A103" s="8">
        <v>75.74799999999999</v>
      </c>
      <c r="B103" s="8">
        <v>1.2147281486579491</v>
      </c>
      <c r="C103" s="8">
        <v>19392</v>
      </c>
      <c r="D103" s="8">
        <v>1803.8</v>
      </c>
      <c r="E103" s="8">
        <v>0</v>
      </c>
      <c r="F103" s="8">
        <v>1</v>
      </c>
      <c r="G103" s="8">
        <v>3</v>
      </c>
    </row>
    <row r="104" spans="1:7">
      <c r="A104" s="8">
        <v>4265.8</v>
      </c>
      <c r="B104" s="8">
        <v>2.8171091445427732</v>
      </c>
      <c r="C104" s="8">
        <v>165958</v>
      </c>
      <c r="D104" s="8">
        <v>7261</v>
      </c>
      <c r="E104" s="8">
        <v>1</v>
      </c>
      <c r="F104" s="8">
        <v>0</v>
      </c>
      <c r="G104" s="8">
        <v>2</v>
      </c>
    </row>
    <row r="105" spans="1:7">
      <c r="A105" s="8">
        <v>2032.32</v>
      </c>
      <c r="B105" s="8">
        <v>4.8157669237360761</v>
      </c>
      <c r="C105" s="8">
        <v>120223</v>
      </c>
      <c r="D105" s="8">
        <v>10267</v>
      </c>
      <c r="E105" s="8">
        <v>0</v>
      </c>
      <c r="F105" s="8">
        <v>0</v>
      </c>
      <c r="G105" s="8">
        <v>1</v>
      </c>
    </row>
    <row r="106" spans="1:7">
      <c r="A106" s="8">
        <v>184.19399999999999</v>
      </c>
      <c r="B106" s="8">
        <v>4.4465174129353242</v>
      </c>
      <c r="C106" s="8">
        <v>13342</v>
      </c>
      <c r="D106" s="8">
        <v>1360.2</v>
      </c>
      <c r="E106" s="8">
        <v>0</v>
      </c>
      <c r="F106" s="8">
        <v>0</v>
      </c>
      <c r="G106" s="8">
        <v>1</v>
      </c>
    </row>
    <row r="107" spans="1:7">
      <c r="A107" s="8">
        <v>427.65</v>
      </c>
      <c r="B107" s="8">
        <v>2.7268385864374398</v>
      </c>
      <c r="C107" s="8">
        <v>20905</v>
      </c>
      <c r="D107" s="8">
        <v>820</v>
      </c>
      <c r="E107" s="8">
        <v>0</v>
      </c>
      <c r="F107" s="8">
        <v>0</v>
      </c>
      <c r="G107" s="8">
        <v>1</v>
      </c>
    </row>
    <row r="108" spans="1:7">
      <c r="A108" s="8">
        <v>384.64</v>
      </c>
      <c r="B108" s="8">
        <v>1.6064935064935064</v>
      </c>
      <c r="C108" s="8">
        <v>29954</v>
      </c>
      <c r="D108" s="8">
        <v>1184</v>
      </c>
      <c r="E108" s="8">
        <v>0</v>
      </c>
      <c r="F108" s="8">
        <v>1</v>
      </c>
      <c r="G108" s="8">
        <v>3</v>
      </c>
    </row>
    <row r="109" spans="1:7">
      <c r="A109" s="8">
        <v>1228.2919999999999</v>
      </c>
      <c r="B109" s="8">
        <v>5.2981029810298104</v>
      </c>
      <c r="C109" s="8">
        <v>33630</v>
      </c>
      <c r="D109" s="8">
        <v>3441.3</v>
      </c>
      <c r="E109" s="8">
        <v>0</v>
      </c>
      <c r="F109" s="8">
        <v>0</v>
      </c>
      <c r="G109" s="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Sheet5</vt:lpstr>
      <vt:lpstr>Full</vt:lpstr>
      <vt:lpstr>Sheet1</vt:lpstr>
      <vt:lpstr>Restricted</vt:lpstr>
      <vt:lpstr>Dum Variables</vt:lpstr>
    </vt:vector>
  </TitlesOfParts>
  <Company>Le Moyne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ierlanmt</dc:creator>
  <cp:lastModifiedBy>ierlanmt</cp:lastModifiedBy>
  <dcterms:created xsi:type="dcterms:W3CDTF">2011-02-08T19:29:42Z</dcterms:created>
  <dcterms:modified xsi:type="dcterms:W3CDTF">2011-04-14T19:45:06Z</dcterms:modified>
</cp:coreProperties>
</file>