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19995" windowHeight="9465" activeTab="2"/>
  </bookViews>
  <sheets>
    <sheet name="chi sq test" sheetId="3" r:id="rId1"/>
    <sheet name="CB_DATA_" sheetId="5" state="veryHidden" r:id="rId2"/>
    <sheet name="simulation" sheetId="1" r:id="rId3"/>
    <sheet name="chi sq lognormal " sheetId="4" r:id="rId4"/>
  </sheets>
  <definedNames>
    <definedName name="CB_0100c82c94ad465398894ef336654127" localSheetId="2" hidden="1">simulation!$F$36</definedName>
    <definedName name="CB_01b989f55b594324a55657d04b6edf65" localSheetId="2" hidden="1">simulation!$F$21</definedName>
    <definedName name="CB_064c472ac2bf40d29beef7d8be3c3716" localSheetId="2" hidden="1">simulation!$F$22</definedName>
    <definedName name="CB_0d3a0be4884c40149367c20fd3076c38" localSheetId="2" hidden="1">simulation!$F$30</definedName>
    <definedName name="CB_1b4f3247cc334bd5aa8e17e82a5de13f" localSheetId="2" hidden="1">simulation!$F$37</definedName>
    <definedName name="CB_1c9eb2df9f454cc5ab1723e3f7a07a7b" localSheetId="2" hidden="1">simulation!$F$7</definedName>
    <definedName name="CB_1e857c0e2de640cd80fba6e35d85666c" localSheetId="2" hidden="1">simulation!$F$17</definedName>
    <definedName name="CB_1efb5d31fd014b56934fc687dd1bee76" localSheetId="2" hidden="1">simulation!$F$38</definedName>
    <definedName name="CB_21decbf07de348d0adb3e5d44bdea590" localSheetId="2" hidden="1">simulation!$F$18</definedName>
    <definedName name="CB_255e6e7072874a98ba4bc00da7452bf4" localSheetId="2" hidden="1">simulation!$F$60</definedName>
    <definedName name="CB_2f5ae12cb7584e2eb9c9d0a96a36a3ce" localSheetId="2" hidden="1">simulation!$F$9</definedName>
    <definedName name="CB_3406c7d2f84d4f328c3231c8650e0917" localSheetId="2" hidden="1">simulation!$F$35</definedName>
    <definedName name="CB_34a9f62fa3df4e6dbb9bead8994edb40" localSheetId="2" hidden="1">simulation!$F$58</definedName>
    <definedName name="CB_38572908584146d39f46331beefa1695" localSheetId="2" hidden="1">simulation!$F$52</definedName>
    <definedName name="CB_3bb7a1f5b3ef4160ade12016fb4adf03" localSheetId="2" hidden="1">simulation!$F$26</definedName>
    <definedName name="CB_3ce9f6f9c6d042e182a55db4535b9728" localSheetId="2" hidden="1">simulation!$F$8</definedName>
    <definedName name="CB_3ed61677e0824858b50a2c272e328747" localSheetId="2" hidden="1">simulation!$F$6</definedName>
    <definedName name="CB_3eeb0ab8f7db4183b1df36f8b861e363" localSheetId="2" hidden="1">simulation!$F$56</definedName>
    <definedName name="CB_415c9461655345c28eb7de14e5d87f90" localSheetId="2" hidden="1">simulation!$F$5</definedName>
    <definedName name="CB_43af6902e0d64f318f45fe81cb7f0938" localSheetId="2" hidden="1">simulation!$F$51</definedName>
    <definedName name="CB_4e440769ca944de98a5efc39e5a3f47e" localSheetId="2" hidden="1">simulation!$F$11</definedName>
    <definedName name="CB_592571d3fd4b4092b56448f33c1eefb8" localSheetId="2" hidden="1">simulation!$F$41</definedName>
    <definedName name="CB_5bca33f4304249b2bfa9fad309c36a36" localSheetId="2" hidden="1">simulation!$F$47</definedName>
    <definedName name="CB_5d25bf10da164e23af9e2e7610650812" localSheetId="2" hidden="1">simulation!$F$59</definedName>
    <definedName name="CB_6372f2d51d514311add4a20744fc7f14" localSheetId="2" hidden="1">simulation!$F$29</definedName>
    <definedName name="CB_668290929f924ad98ee1a6e5ac3c3674" localSheetId="2" hidden="1">simulation!$F$12</definedName>
    <definedName name="CB_6d2ddf3711914af0a5328a3be78c6482" localSheetId="2" hidden="1">simulation!$F$53</definedName>
    <definedName name="CB_6d6a6f40b20f44dbaa795b32a78757d8" localSheetId="2" hidden="1">simulation!$F$32</definedName>
    <definedName name="CB_79168a1940a54bbeb391e3fcd20e6769" localSheetId="2" hidden="1">simulation!$F$50</definedName>
    <definedName name="CB_81c9be5f83c046ec81a40c0773c779f7" localSheetId="2" hidden="1">simulation!$F$39</definedName>
    <definedName name="CB_8267788c54da4a8fa4731f2a5cd90cf7" localSheetId="2" hidden="1">simulation!$F$45</definedName>
    <definedName name="CB_84a9d0cdb36448e6927047e4a6f4e0ee" localSheetId="2" hidden="1">simulation!$F$49</definedName>
    <definedName name="CB_8be6228a630140f9abe76cf5d5352d7c" localSheetId="2" hidden="1">simulation!$F$24</definedName>
    <definedName name="CB_96ef00f143c54d7d978a268822bab4ec" localSheetId="2" hidden="1">simulation!$F$25</definedName>
    <definedName name="CB_9b387365d673480f9f4684cfe8b8ebca" localSheetId="2" hidden="1">simulation!$F$27</definedName>
    <definedName name="CB_9cbde4fbf7f446faa4681b1ca1602ba5" localSheetId="2" hidden="1">simulation!$F$44</definedName>
    <definedName name="CB_9d5dc27fbea24de880ab826ebf88f089" localSheetId="2" hidden="1">simulation!$F$55</definedName>
    <definedName name="CB_9d90004b0a1b403cbae2df2911263b00" localSheetId="2" hidden="1">simulation!$F$54</definedName>
    <definedName name="CB_9e5b2d38efa6493cbdae2c26dde37a1b" localSheetId="2" hidden="1">simulation!$F$19</definedName>
    <definedName name="CB_a027331a4009455ba727cc34c09488aa" localSheetId="2" hidden="1">simulation!$F$57</definedName>
    <definedName name="CB_a973a525088f40a2abd2d2a3d9e53da9" localSheetId="2" hidden="1">simulation!$F$16</definedName>
    <definedName name="CB_ac677c6e670143b1bbc3d03b03516ff1" localSheetId="2" hidden="1">simulation!$F$28</definedName>
    <definedName name="CB_b3da51244e2d4b4e90b7efa79b5e063d" localSheetId="2" hidden="1">simulation!$F$13</definedName>
    <definedName name="CB_b973a353213e491ca609b41647550280" localSheetId="2" hidden="1">simulation!$F$40</definedName>
    <definedName name="CB_bbf4265988024e6bae7a75dcee561b2f" localSheetId="2" hidden="1">simulation!$F$46</definedName>
    <definedName name="CB_bcc38349073b4d5aba1cba5a3c644a82" localSheetId="2" hidden="1">simulation!$F$33</definedName>
    <definedName name="CB_Block_00000000000000000000000000000000" localSheetId="2" hidden="1">"'7.0.0.0"</definedName>
    <definedName name="CB_Block_00000000000000000000000000000001" localSheetId="1" hidden="1">"'635490495722616071"</definedName>
    <definedName name="CB_Block_00000000000000000000000000000001" localSheetId="2" hidden="1">"'635490495723396056"</definedName>
    <definedName name="CB_Block_00000000000000000000000000000003" localSheetId="2" hidden="1">"'11.1.3708.0"</definedName>
    <definedName name="CB_BlockExt_00000000000000000000000000000003" localSheetId="2" hidden="1">"'11.1.2.3.500"</definedName>
    <definedName name="CB_c056bb72ffd04df5ad9ab48feb8df655" localSheetId="2" hidden="1">simulation!$F$42</definedName>
    <definedName name="CB_c7cdac9ad6194948b4f969a0a2a4d7cf" localSheetId="2" hidden="1">simulation!$F$31</definedName>
    <definedName name="CB_cde4856649534c6dbf34d20f3e30cba5" localSheetId="2" hidden="1">simulation!$F$48</definedName>
    <definedName name="CB_d796237df51e45539542d76286d6e59b" localSheetId="2" hidden="1">simulation!$F$15</definedName>
    <definedName name="CB_de4a3f28b91243a4a8a6bd29adae6d6f" localSheetId="2" hidden="1">simulation!$F$43</definedName>
    <definedName name="CB_e4c1eeefe5c443eaa69e2dab1651dbc9" localSheetId="2" hidden="1">simulation!$F$34</definedName>
    <definedName name="CB_e551a7d4d9d1466d85261031c1b0850d" localSheetId="2" hidden="1">simulation!$F$62</definedName>
    <definedName name="CB_e9237b0b31914d239fae4a193863f59e" localSheetId="2" hidden="1">simulation!$F$63</definedName>
    <definedName name="CB_ea122585bfb2429db92e3dca1e2076c0" localSheetId="2" hidden="1">simulation!$F$14</definedName>
    <definedName name="CB_ee0db92618304cca99527a8f475b9178" localSheetId="2" hidden="1">simulation!$F$20</definedName>
    <definedName name="CB_f120dcde406c4e69ae7fa3907e38de45" localSheetId="2" hidden="1">simulation!$F$61</definedName>
    <definedName name="CB_f2a9138a788b4a44a2efe68f60c06e57" localSheetId="2" hidden="1">simulation!$F$23</definedName>
    <definedName name="CB_f377bb2a40554f7c9e5d0d18f9e928de" localSheetId="2" hidden="1">simulation!$J$14</definedName>
    <definedName name="CB_f79ecb64bcd04b899d5fb01e7e15533c" localSheetId="2" hidden="1">simulation!$F$64</definedName>
    <definedName name="CB_f96d359ad27b4781a1fcbadd77cb2fa0" localSheetId="2" hidden="1">simulation!$F$10</definedName>
    <definedName name="CBWorkbookPriority" localSheetId="1" hidden="1">-1803665537</definedName>
    <definedName name="CBx_60c02fbdb51e415a893111f38c9ff345" localSheetId="1" hidden="1">"'CB_DATA_'!$A$1"</definedName>
    <definedName name="CBx_9506cbe16e314c0daef780c59645e36f" localSheetId="1" hidden="1">"'simulation'!$A$1"</definedName>
    <definedName name="CBx_Sheet_Guid" localSheetId="1" hidden="1">"'60c02fbd-b51e-415a-8931-11f38c9ff345"</definedName>
    <definedName name="CBx_Sheet_Guid" localSheetId="2" hidden="1">"'9506cbe1-6e31-4c0d-aef7-80c59645e36f"</definedName>
    <definedName name="CBx_SheetRef" localSheetId="1" hidden="1">CB_DATA_!$A$14</definedName>
    <definedName name="CBx_SheetRef" localSheetId="2" hidden="1">CB_DATA_!$B$14</definedName>
    <definedName name="CBx_StorageType" localSheetId="1" hidden="1">2</definedName>
    <definedName name="CBx_StorageType" localSheetId="2" hidden="1">2</definedName>
  </definedNames>
  <calcPr calcId="145621" calcMode="autoNoTable"/>
</workbook>
</file>

<file path=xl/calcChain.xml><?xml version="1.0" encoding="utf-8"?>
<calcChain xmlns="http://schemas.openxmlformats.org/spreadsheetml/2006/main">
  <c r="J35" i="1" l="1"/>
  <c r="J34" i="1"/>
  <c r="B11" i="5"/>
  <c r="A11" i="5"/>
  <c r="P2" i="5"/>
  <c r="J8" i="1" l="1"/>
  <c r="G4" i="1"/>
  <c r="J4" i="1" s="1"/>
  <c r="B1" i="4" l="1"/>
  <c r="E1" i="4" s="1"/>
  <c r="B2" i="4"/>
  <c r="B3" i="4"/>
  <c r="B4" i="4"/>
  <c r="E4" i="4" s="1"/>
  <c r="D11" i="4" s="1"/>
  <c r="B5" i="4"/>
  <c r="B6" i="4"/>
  <c r="B7" i="4"/>
  <c r="E5" i="4" s="1"/>
  <c r="E7" i="4"/>
  <c r="B8" i="4"/>
  <c r="B9" i="4"/>
  <c r="B10" i="4"/>
  <c r="B11" i="4"/>
  <c r="B12" i="4"/>
  <c r="B13" i="4"/>
  <c r="B14" i="4"/>
  <c r="B15" i="4"/>
  <c r="B16" i="4"/>
  <c r="B17" i="4"/>
  <c r="B18" i="4"/>
  <c r="B19" i="4"/>
  <c r="B20" i="4"/>
  <c r="B21" i="4"/>
  <c r="B22" i="4"/>
  <c r="B23" i="4"/>
  <c r="B24" i="4"/>
  <c r="B25" i="4"/>
  <c r="B26" i="4"/>
  <c r="B27" i="4"/>
  <c r="B28" i="4"/>
  <c r="B29" i="4"/>
  <c r="O29" i="4"/>
  <c r="B30" i="4"/>
  <c r="O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5" i="3"/>
  <c r="P33" i="3"/>
  <c r="P34" i="3" s="1"/>
  <c r="F11" i="3"/>
  <c r="F9" i="3"/>
  <c r="F30" i="3" s="1"/>
  <c r="F8" i="3"/>
  <c r="E15" i="3" s="1"/>
  <c r="F6" i="3"/>
  <c r="F5" i="3"/>
  <c r="E6" i="4" l="1"/>
  <c r="E8" i="4" s="1"/>
  <c r="E11" i="4" s="1"/>
  <c r="E26" i="4"/>
  <c r="E2" i="4"/>
  <c r="K13" i="4" s="1"/>
  <c r="L28" i="3"/>
  <c r="M29" i="3" s="1"/>
  <c r="F10" i="3"/>
  <c r="F12" i="3" s="1"/>
  <c r="F15" i="3" s="1"/>
  <c r="L16" i="3"/>
  <c r="M16" i="3" s="1"/>
  <c r="L17" i="3"/>
  <c r="L18" i="3"/>
  <c r="L19" i="3"/>
  <c r="L20" i="3"/>
  <c r="M20" i="3" s="1"/>
  <c r="L21" i="3"/>
  <c r="L22" i="3"/>
  <c r="M22" i="3" s="1"/>
  <c r="L23" i="3"/>
  <c r="L24" i="3"/>
  <c r="M24" i="3" s="1"/>
  <c r="L25" i="3"/>
  <c r="L26" i="3"/>
  <c r="M26" i="3" s="1"/>
  <c r="L27" i="3"/>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5" i="1"/>
  <c r="C1" i="1" s="1"/>
  <c r="D12" i="4" l="1"/>
  <c r="E12" i="4" s="1"/>
  <c r="D13" i="4" s="1"/>
  <c r="E13" i="4" s="1"/>
  <c r="D14" i="4" s="1"/>
  <c r="E14" i="4" s="1"/>
  <c r="D15" i="4" s="1"/>
  <c r="E15" i="4" s="1"/>
  <c r="D16" i="4" s="1"/>
  <c r="E16" i="4" s="1"/>
  <c r="D17" i="4" s="1"/>
  <c r="E17" i="4" s="1"/>
  <c r="D18" i="4" s="1"/>
  <c r="E18" i="4" s="1"/>
  <c r="D19" i="4" s="1"/>
  <c r="E19" i="4" s="1"/>
  <c r="D20" i="4" s="1"/>
  <c r="E20" i="4" s="1"/>
  <c r="D21" i="4" s="1"/>
  <c r="E21" i="4" s="1"/>
  <c r="D22" i="4" s="1"/>
  <c r="E22" i="4" s="1"/>
  <c r="D23" i="4" s="1"/>
  <c r="E23" i="4" s="1"/>
  <c r="D24" i="4" s="1"/>
  <c r="E24" i="4" s="1"/>
  <c r="D25" i="4" s="1"/>
  <c r="E25" i="4" s="1"/>
  <c r="D26" i="4" s="1"/>
  <c r="K24" i="4"/>
  <c r="K22" i="4"/>
  <c r="K20" i="4"/>
  <c r="K18" i="4"/>
  <c r="K16" i="4"/>
  <c r="K14" i="4"/>
  <c r="L14" i="4" s="1"/>
  <c r="K12" i="4"/>
  <c r="L12" i="4" s="1"/>
  <c r="K23" i="4"/>
  <c r="L23" i="4" s="1"/>
  <c r="K21" i="4"/>
  <c r="L21" i="4" s="1"/>
  <c r="K19" i="4"/>
  <c r="L19" i="4" s="1"/>
  <c r="K17" i="4"/>
  <c r="L17" i="4" s="1"/>
  <c r="K15" i="4"/>
  <c r="L15" i="4" s="1"/>
  <c r="M18" i="3"/>
  <c r="M27" i="3"/>
  <c r="M25" i="3"/>
  <c r="M23" i="3"/>
  <c r="M21" i="3"/>
  <c r="M19" i="3"/>
  <c r="M32" i="3" s="1"/>
  <c r="M17" i="3"/>
  <c r="M28" i="3"/>
  <c r="E16" i="3"/>
  <c r="F16" i="3" s="1"/>
  <c r="E17" i="3" s="1"/>
  <c r="F17" i="3" s="1"/>
  <c r="E18" i="3" s="1"/>
  <c r="F18" i="3" s="1"/>
  <c r="E19" i="3" s="1"/>
  <c r="F19" i="3" s="1"/>
  <c r="E20" i="3" s="1"/>
  <c r="F20" i="3" s="1"/>
  <c r="E21" i="3" s="1"/>
  <c r="F21" i="3" s="1"/>
  <c r="E22" i="3" s="1"/>
  <c r="F22" i="3" s="1"/>
  <c r="E23" i="3" s="1"/>
  <c r="F23" i="3" s="1"/>
  <c r="E24" i="3" s="1"/>
  <c r="F24" i="3" s="1"/>
  <c r="E25" i="3" s="1"/>
  <c r="F25" i="3" s="1"/>
  <c r="E26" i="3" s="1"/>
  <c r="F26" i="3" s="1"/>
  <c r="E27" i="3" s="1"/>
  <c r="F27" i="3" s="1"/>
  <c r="E28" i="3" s="1"/>
  <c r="F28" i="3" s="1"/>
  <c r="E29" i="3" s="1"/>
  <c r="F29" i="3" s="1"/>
  <c r="E30" i="3" s="1"/>
  <c r="L16" i="4" l="1"/>
  <c r="L20" i="4"/>
  <c r="L25" i="4"/>
  <c r="L24" i="4"/>
  <c r="F11" i="4" a="1"/>
  <c r="L18" i="4"/>
  <c r="L22" i="4"/>
  <c r="L13" i="4"/>
  <c r="G15" i="3" a="1"/>
  <c r="G5" i="1" l="1"/>
  <c r="F26" i="4"/>
  <c r="F11" i="4"/>
  <c r="F12" i="4"/>
  <c r="F13" i="4"/>
  <c r="F14" i="4"/>
  <c r="F15" i="4"/>
  <c r="F16" i="4"/>
  <c r="F17" i="4"/>
  <c r="F18" i="4"/>
  <c r="F19" i="4"/>
  <c r="F20" i="4"/>
  <c r="F21" i="4"/>
  <c r="F22" i="4"/>
  <c r="F23" i="4"/>
  <c r="F24" i="4"/>
  <c r="F25" i="4"/>
  <c r="G29" i="3"/>
  <c r="G27" i="3"/>
  <c r="G25" i="3"/>
  <c r="G23" i="3"/>
  <c r="G21" i="3"/>
  <c r="G19" i="3"/>
  <c r="G17" i="3"/>
  <c r="G15" i="3"/>
  <c r="G30" i="3"/>
  <c r="G28" i="3"/>
  <c r="G26" i="3"/>
  <c r="G24" i="3"/>
  <c r="G22" i="3"/>
  <c r="G20" i="3"/>
  <c r="G18" i="3"/>
  <c r="G16" i="3"/>
  <c r="G6" i="1" l="1"/>
  <c r="G7" i="1" s="1"/>
  <c r="G8" i="1" s="1"/>
  <c r="G9" i="1" s="1"/>
  <c r="G10" i="1" s="1"/>
  <c r="G11" i="1" s="1"/>
  <c r="G12" i="1" s="1"/>
  <c r="G13" i="1" s="1"/>
  <c r="G14" i="1" s="1"/>
  <c r="G15" i="1" s="1"/>
  <c r="G16" i="1" s="1"/>
  <c r="G17" i="1" s="1"/>
  <c r="G18" i="1" s="1"/>
  <c r="G19" i="1" s="1"/>
  <c r="G20" i="1" s="1"/>
  <c r="G21" i="1" s="1"/>
  <c r="G22" i="1" s="1"/>
  <c r="G23" i="1" s="1"/>
  <c r="G24" i="1" s="1"/>
  <c r="G25" i="1" s="1"/>
  <c r="G26" i="1" s="1"/>
  <c r="G27" i="1" s="1"/>
  <c r="G28" i="1" s="1"/>
  <c r="G29" i="1" s="1"/>
  <c r="G30" i="1" s="1"/>
  <c r="G31" i="1" s="1"/>
  <c r="G32" i="1" s="1"/>
  <c r="G33" i="1" s="1"/>
  <c r="G34" i="1" s="1"/>
  <c r="G35" i="1" s="1"/>
  <c r="G36" i="1" s="1"/>
  <c r="G37" i="1" s="1"/>
  <c r="G38" i="1" s="1"/>
  <c r="G39" i="1" s="1"/>
  <c r="G40" i="1" s="1"/>
  <c r="G41" i="1" s="1"/>
  <c r="G42" i="1" s="1"/>
  <c r="G43" i="1" s="1"/>
  <c r="G44" i="1" s="1"/>
  <c r="G45" i="1" s="1"/>
  <c r="G46" i="1" s="1"/>
  <c r="G47" i="1" s="1"/>
  <c r="G48" i="1" s="1"/>
  <c r="G49" i="1" s="1"/>
  <c r="G50" i="1" s="1"/>
  <c r="G51" i="1" s="1"/>
  <c r="G52" i="1" s="1"/>
  <c r="G53" i="1" s="1"/>
  <c r="G54" i="1" s="1"/>
  <c r="F28" i="4"/>
  <c r="G32" i="3"/>
  <c r="G55" i="1" l="1"/>
  <c r="G56" i="1" s="1"/>
  <c r="G57" i="1" s="1"/>
  <c r="G58" i="1" s="1"/>
  <c r="G59" i="1" s="1"/>
  <c r="G60" i="1" s="1"/>
  <c r="G61" i="1" s="1"/>
  <c r="G62" i="1" s="1"/>
  <c r="G63" i="1" s="1"/>
  <c r="G64" i="1" s="1"/>
  <c r="J12" i="1"/>
  <c r="J13" i="1" s="1"/>
  <c r="J14" i="1" s="1"/>
  <c r="M17" i="4"/>
  <c r="O17" i="4" s="1"/>
  <c r="M12" i="4"/>
  <c r="O12" i="4" s="1"/>
  <c r="M15" i="4"/>
  <c r="O15" i="4" s="1"/>
  <c r="M23" i="4"/>
  <c r="O23" i="4" s="1"/>
  <c r="M21" i="4"/>
  <c r="O21" i="4" s="1"/>
  <c r="M19" i="4"/>
  <c r="O19" i="4" s="1"/>
  <c r="M14" i="4"/>
  <c r="O14" i="4" s="1"/>
  <c r="M22" i="4"/>
  <c r="O22" i="4" s="1"/>
  <c r="M16" i="4"/>
  <c r="O16" i="4" s="1"/>
  <c r="M18" i="4"/>
  <c r="O18" i="4" s="1"/>
  <c r="M20" i="4"/>
  <c r="O20" i="4" s="1"/>
  <c r="M25" i="4"/>
  <c r="O25" i="4" s="1"/>
  <c r="M13" i="4"/>
  <c r="O13" i="4" s="1"/>
  <c r="M24" i="4"/>
  <c r="O24" i="4" s="1"/>
  <c r="N24" i="3"/>
  <c r="P24" i="3" s="1"/>
  <c r="N20" i="3"/>
  <c r="P20" i="3" s="1"/>
  <c r="N29" i="3"/>
  <c r="P29" i="3" s="1"/>
  <c r="N26" i="3"/>
  <c r="P26" i="3" s="1"/>
  <c r="N22" i="3"/>
  <c r="P22" i="3" s="1"/>
  <c r="N18" i="3"/>
  <c r="P18" i="3" s="1"/>
  <c r="N16" i="3"/>
  <c r="N21" i="3"/>
  <c r="P21" i="3" s="1"/>
  <c r="N28" i="3"/>
  <c r="P28" i="3" s="1"/>
  <c r="N23" i="3"/>
  <c r="P23" i="3" s="1"/>
  <c r="N17" i="3"/>
  <c r="P17" i="3" s="1"/>
  <c r="N25" i="3"/>
  <c r="P25" i="3" s="1"/>
  <c r="N19" i="3"/>
  <c r="P19" i="3" s="1"/>
  <c r="N27" i="3"/>
  <c r="P27" i="3" s="1"/>
  <c r="O28" i="4" l="1"/>
  <c r="N32" i="3"/>
  <c r="P16" i="3"/>
  <c r="P32" i="3" s="1"/>
</calcChain>
</file>

<file path=xl/sharedStrings.xml><?xml version="1.0" encoding="utf-8"?>
<sst xmlns="http://schemas.openxmlformats.org/spreadsheetml/2006/main" count="123" uniqueCount="84">
  <si>
    <t>Price</t>
  </si>
  <si>
    <t>Date</t>
  </si>
  <si>
    <t>Closing</t>
  </si>
  <si>
    <t>price</t>
  </si>
  <si>
    <t>daily price</t>
  </si>
  <si>
    <t>change</t>
  </si>
  <si>
    <t>mean</t>
  </si>
  <si>
    <t>stdev</t>
  </si>
  <si>
    <t>min</t>
  </si>
  <si>
    <t>max</t>
  </si>
  <si>
    <t>range</t>
  </si>
  <si>
    <t># classes</t>
  </si>
  <si>
    <t>width</t>
  </si>
  <si>
    <t>cum</t>
  </si>
  <si>
    <t>bin</t>
  </si>
  <si>
    <t>relative</t>
  </si>
  <si>
    <t>start</t>
  </si>
  <si>
    <t>end</t>
  </si>
  <si>
    <t>frequency</t>
  </si>
  <si>
    <t>observed</t>
  </si>
  <si>
    <t>prob</t>
  </si>
  <si>
    <t>expected</t>
  </si>
  <si>
    <t>sqdev</t>
  </si>
  <si>
    <t>-inf</t>
  </si>
  <si>
    <t>+inf</t>
  </si>
  <si>
    <t>chi sq stat</t>
  </si>
  <si>
    <t>d.f.</t>
  </si>
  <si>
    <t>critical</t>
  </si>
  <si>
    <t>simulated</t>
  </si>
  <si>
    <t>simulate</t>
  </si>
  <si>
    <t>European Call Option Pricing Model</t>
  </si>
  <si>
    <t>Initial Price</t>
  </si>
  <si>
    <t>Option Strike Price</t>
  </si>
  <si>
    <t>Expiration Date</t>
  </si>
  <si>
    <t>Model Results</t>
  </si>
  <si>
    <t>price at expiration date</t>
  </si>
  <si>
    <t>days to</t>
  </si>
  <si>
    <t>expiration</t>
  </si>
  <si>
    <t>profit</t>
  </si>
  <si>
    <t>net present value of profit</t>
  </si>
  <si>
    <t>annual risk free rate</t>
  </si>
  <si>
    <t>period rate</t>
  </si>
  <si>
    <t>lower</t>
  </si>
  <si>
    <t>upper</t>
  </si>
  <si>
    <t>Mean</t>
  </si>
  <si>
    <t>Variance</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</si>
  <si>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</si>
  <si>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</si>
  <si>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</si>
  <si>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</si>
  <si>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</si>
  <si>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</si>
  <si>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</si>
  <si>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</si>
  <si>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</si>
  <si>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</si>
  <si>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</si>
  <si>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</si>
  <si>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60c02fbd-b51e-415a-8931-11f38c9ff345</t>
  </si>
  <si>
    <t>CB_Block_0</t>
  </si>
  <si>
    <t>㜸〱敤㕣㕢㙣ㅣ搷㜹摥㌳摣㕤敥㉣㐹㤱ㄶ攵㡢ㅣ挷㘶㝣㡦愸搲愲㙣挵㜶㔲㠵攱挵㤴㘴㔳㈲㉤㔲㜲っ㌷㔸つ㜷捦㠸㘳敤捣搰㌳戳㤴攸ㅡ戰㤱搸㜱㡢挴〹攰㕣㄰挷㑥㙢ㄸ㐱㠰㈰㐰搲扥戸戶㥢㤷〲〵㕡ㄴづ搰㠷昴㈱㐰ぢ戸㐱搱㍥戴㈸〴攴㈵て〱搲敦㍢㌳戳㍢戳换ㅤ搲㙢扢愵ぢㅥ㜹㝦㥥㌹户㌹攷晣搷昳晦㘷㥣ㄳ戹㕣敥昷㐸晣换㤴㘷收愶攵㑤㍦㤰昶挴慣㕢慦换㙡㘰戹㡥㍦㌱敤㜹挶收㠲攵〷㝤㘸㔰慣㔸愸昷ぢㄵ摦㝡㕡㤶㉡ㅢ搲昳搱愸㤰换㤵㑡扡㠶㝡づ挲摦㐸晣愰戳搷㘰ㅥ㘰㘵㜶㘶㜱昵㐹㡣扡ㅣ戸㥥㍣㍣㜶㍥散㝢㝣㜲㜲㘲㜲攲摥晢㡦㍣㌰㜱攴昰搸㙣愳ㅥ㌴㍣㜹摣㤱㡤挰㌳敡㠷挷㤶ㅡ慢㜵慢晡㠸摣㕣㜱㉦㐹攷戸㕣㍤㜲敦慡㜱摦〳㤳昷ㅤ㍢㘶㍥昸攰〳㠳㜸㜵敥捣散捣㤲㈷㑤晦㐳ㅡ戳挰㈹摦㌷㈷慢ㄶ搷㈶愵㘷㌹ㄷ㈷㘶㘷昰㕦㘲晥㜸扡㝦㘲㜹㑤捡㠰慦㤶㥥㜴慡搲搷搱㜱挰㥥昶晤㠶扤捥捤搳敤㜹㉣戵㙡昸㐱挱㥥㤵昵扡㙥挷愳㤶散㐵散㕤摤搸ㅣ戴㤷愵攳㕢㠱戵㘱〵㥢㐵㝢〵〳搵㠶散㜳扥㍣㙢㌸ㄷ攵ㄹ挳㤶〵晢㐴挳慡攵挳㤴敢扢㉢ㅥ㈲㌹㌱戵晣㠹㘹摦㥥㕤㌳㍣㌵㈳㥦ㅢ㤳搱㜶摥慢愶摢摥搶㝤㕣㑥㕤扤㠱㘳摥搱扤ㅤ㙡捥ㅢ㕥戳攵㜸昷㤶搱攲搳㌳戸愷㝢晢挴ㅥ愵晢㝣扡㝢ㅦ戵㤵改搶㘲㈰愲㙦戵愳㔸㡣㕥㈴攸㈷㈸ㄱ㄰㠱㝡㤹㘰㠰㘰㄰㐰攴㝦〳㉥㐹㜶㘴㤵㔶㌱戴捡慡㔶愹㙡㤵㥡㔶㤱㕡挵搴㉡ㄷ戵捡㥡㔶戱戴捡㤳㕡攵ㄲ摡挴愹搴摦慦㐵改搰㙦㉡㍦昹ㄷ敤敤昹㜷敥㥥晡搵㑤㍦㌹敦づ敥㐳愳㐷愳㐹捤㜹挶㘵㤰㕡㡢㡡㡦㑥ㅣ攱扦敤戹〲㑣㘱ㅥ㌳敦㌷㈷㈷㙢挷㡥ㄸ昷ㅡ〵㉥㉢〳昹㈹㐲ㄹ㐱摢㐱昳㌱换愹戹㤷ㄵ敥㙥㥡㌱㝣搹摡戸昱愸㙥挶㙤㌸㌵晦ㄳ㕢㔷㉥〷㐶㈰㙦㙣慦㙢つ搲搱㙤ㄹ㙣㈵㝤昵扥㥢摢扢㥤㌷敡つ㌹㝤挵ち慢㍦搹㔶㙤㉦㜹敥㙡昷摡㜹㑦㍥搵慣敤㤸搱㌴㠴摡㠶ㅡ扢㘳㤵㘱㔵㌸慦戱搹㌵搷㤷㡥㥡摥戸扤㘴㔵㉦㐹㙦㔹㔲㈴捡㥡㕡敡戵慣㡡戸㝥㝣搱挱㐲挱慤戵㕢㤳愵收㐳㔷〲㌰戳慣㘱扥敢搲ぢ㌶㔷㡣搵扡扣㉥搵㈴㝣㈷㉡づ愶㡡攷摤㙡挳㥦㜵㥤挰㜳敢改㥡改摡㠶〱㐹㔳㍢敤搶㘴㍥㥦㔳㐲〱〲户慦㑦㠸摣愱敥扣愰㄰㤱㐰㌱ㄹ昹㠶㌴搹㑤㥣挵敡戰㡡扡㈴㑤㙡户㙦㌳ㄸ攷慢㘴㑣〶〷㈶搶㐴晤挱㤷摥扤捤戰㑤捣㝤戴㡤㌵㙤㌴㕡晤㐳ㅢ搲〹㑥ㅡ㑥慤㉥扤㑣敤㈷㌸㈳㝤ㄸ愰㜰ㄵ〲愱敢敥㔱搵㠹㉢㘲戳㜰搹慡〵㙢挵㌵㘹㕤㕣ぢ㔰〶つ㔹㉡㜱㙢㍢㤲㝥つ㡡昴晤〴愳〰攵㜲慥㜸㠰㡤㡡㘵愴㕣㠱搲㈹㠳㤷㔳㠲㥣晤㔲扣㍣㘸捥㕢昵㐰㠶㐲㜹搸〴㐶㐲慤愶搰㌷㐴ㄲ昵㡣㙡愸㌰づ㤸戳愰㔲挳㜲㠲捤ㄶ摦㜶㜰㐹㐸㐴㝢戲㘰搷挹〲㡡㠲戴㍣挸攰㌵㄰㑤㥢㌴挸㙥㥣㈰㈲戲㐱㠶㘶挷挸㘹㈲㘳晢っㄹ㠱昶㐹㈲㘴敢㈳摤㘵〴㠹扤㤳㐸搹愹㉢㍦敥㐹戳慤㙣昹㔰㥡㕤㡢㡤搳慦㈳戸㥥攰〶㠲㠳〰攲摦㈱攱㈸攵㤰㑦㈷晤ㄳ㜸搶㙦㈲昸㈴〰攴㤳㑥㤹ㄳ㠹㉡摡㔰㍢戱㈳搹㙥〸㜶戲㌲㡡㐳㔱㐴换戸㘹㘷づ搹ち搱㤱搵戹㍢㜴㙤㕥改搸㍢扢搳㘶㜲㌹愴挸㡣愶挹戵㙥搳㌴戹ㄱ㙣摡愳摥扡〵㕤昵㌱㠲㑦〱㤴昵㕢〹愱㕣㘸昰敥捣愲愷㐹昹戱㌰㡢㐲㘳愸㐷〵ㅦㄱ㌲㡦〰ㄹ㐲慥攳昸戲㘷㐳搳ㅣㅣ㌷㍦昶㌶昴攱敥晣ㅤ㈱扤㑤㙦敥改ㅤ晡㡢摥愷ㄵ㝤ㅢ搸㑢晣㜳㔷ㅤ㜳〷慡昵㍢〹敥〲㘸搳㌱㍣㝤扦㕦㑦㠱㌲㡢敤〴收昶搳敢愲慣摣㤵捤㜵愹㌴搰愰戹㘲㜸ㄷ㘵〰て挶愹㌹搸挲慥攷挹㍡づ戵㌵㔵挰昳换昵改㐲㝦摥㜳㙤㤶敦搹挸晥挷㐲㌱攴昳㕡㕦慥捤㐶捥戰㌵ㄳ㍥愷〴攵㔰〷摦摢㕤㐸㈴㍡愵挹㡢晤戲捦㤷㝢㤲愴〷㐹昲㘹㙣慢㝥〸〰㔲㐲晣㔳㔷㠹㜲㤸捤晥㐰㌵㑢㕢慣昴昰㘵㥣㑥摡㝣㠸ㅤ㜲㘴㈰㜴搸捥挰㝦攰て搹换㤶摤ㄴㄶ〳昶㤲昴慡昰㉤㔸㜵㔹づ摤戲ㄴ㌵㝢戲攲㘳㈲㉢晡晡㍡捥搳ㄹ晥㌵㐵㈷㙤㔲㈲㤳摢㌳㉢㌳捥攲㉤愲愲ㅢ㤲㐲㈵挳㌵搴㤴㐰愴㍣戶摤ㄳ㌱㍤㠸㤸㝢戰㜱晡ㄱ㠲㐹㠲愳〰㠵㕦㐰搲散㜴攳ㄹづ敢摦愰㑢扢㔲挹㤵㠸〶攵㈲㝣户慢戰㍡挶搷㝣㠶攰㝥㠰㌶昳㠷づ挸っ㐲㔴㈸㑦㄰愲ち㘳㤸攷㉤㜹㤹㌴戰捦㐴㘰㘹戶攱〷慥捤挸搲㤰㌹攷㥥㜱㠳㌹换㕦㐷㈴㙡搴㡣㌲㡦慤㐹〷搴攵挱昶㘹㉢㜳搷搷㘵㑤㌷㤷摤〶㐴摢愹戹摤㜰㌰挷㜶挰㤶㔴㘷㜳㑤㈰昵㜶㍥挶㄰〲㍢慤晣慤昴挶敥挸晢捤㐳摦㜰㙢㐷㔷慣愰㉥〷捣㤰改㤸㉦㤹搸㐵㐴づ㙡晤收捡㥡㈷攵摣㤰㜹挲戳㙡㜵换㤱㐴〶㙣㑣〶敢ㄶ攴㐵㐴〹㤶㕣挶〰㕤㘷挸㕣昱っ挷㕦㌷ㄸ㔰摣摣㥦㝡㔲㘱㤱㠲㌹㘳㌹㍥㕥愳戰挸晣戰戹扣收㕥㐶挴戶㘱㍢㈷㡣㜵㝦㔷㘰㠵㐴ㅦ㈶㠵ㅡ愱〹㑤ㄳ㈵慤搴㉢㝥㜸㈰捦攵挸㝢㜹〲㠵慢㕣㠱㍥昳っ敤㑤扢㍥㡡搱搰㑥攷㥣〶ㄱ㍤㙡ㄶ昶㘵㑡㘱㜲慡晥㈰晢㝣ㄶ攰攱ㄳ攷㑥戵㈲㜳ㅦ㈸㘶㕤愰㤷㍦㐳挶㉢戲㘸〶㐲攸愳摢ㄷ㤲ち换㐸㌹攰㐰㘰㥣㑦敤攴㔷㌶㔵ㅢ㔲摦扥㔶㜶ㅥ㤱愴㐱㜳挱㔸㤵㜵挴愳㙤㈳搸ㄷ㍥搰㡣戵㡤扡ㅦ搵捤扡戶㙤㤰戴㐸㤶换㔵㠳ㄴ㍣摤〸摣搳㤶愳㥢〰㡡晥愲㈲攳ち㡡㡣㉢慡㘸搰㍣换搰愰捡㜳㉣昷愲攱㔹挱㥡㙤㔵㑢㝣㘰昸㙥㔷搰㈴㤸㥣㤲㌷㑥戱捣ㄸ㙢戳收捦挱㘴昳㈷㠰敥〹挸㔱㙥ㅤ搱て捡搵㐴ㄱ晦㐴㡦㡥㈵〸ㄸ攵㈹搵晦㄰愳ㄵ搴敤〸㠸ㅣ㤵慥挶㜷㌰慥㍥㡢㤲㔰〸ㄱ敢ㄹ㈴〲慦㘰㐲挸搳挵㕤㌴捦㌹㔶〰散ㄱ㘳昳㔶㌰攷〳攵〰挸慡攳敤㡤ち慢㠹㑥攳㑤慤㜰㑢㘷㔵㑡㑤摣摣㔹㥦搴ㅢ户㙦㔱ㅤ㙡㤴㠴㈲搹慥㤱搲㉣㕢捣㜱㌷愹ㅡ愱ㄴ㜷慣㙤㐴㤶摢戴戵敦㤴㈲ㅦ㐰㌱㈹㥡挹改㥦㔷㠴㠲㐰㙦愴愳攸戳捦㈶㡦㐴挴㠶㌶㐰㤹㝡㉡㉣ㅢ㡡㐲㠲愷㜰敤愴㈶换搱ㄳ昸㝢㕦㤴㕤㙣〴愹ㅡ攳捡㘸㔴㌳㕤慦㉦㍡戰ㄲ慡㠶㔷摢㈵㉣㡤戵㠵ㅡ㐶㜱㘷慦摡㍦摣摥〴㈳㐶㙣挸戰㐸㠶ㅦㄸ㙣〸收㑡㐴㔴㘹㥤つ㜱慢㥢挵㈵㍥㥤㤶㠶愳㌰戰ㅣ搴收攴㠶㌲挳㕡㤶晣愸敡搰㍣㉤㉡㌹慡㥢搳慢㍥㔴㝡㐰㌹ㅥ攵ㄴ㠳敢收㔹扡愵㜰㠹〱㘲㌷捡㉤㔵〳㠴㜶㥢〳昰㘴戰㝢戰㠳ㅤ〹㐳㈷戴捥㈸㐱㡢ㄹ㠴㥢㕥〴㜹愷㐷㡣㐲㤰㥡㉡晤昷㤴昸晥㉢㑣㍦㥥捡挵㤹㠸㠹ㄸ敥捡戰ㅥ㠰摣㘴㘴㤲㕣㌴ㅡ〷捣㐳挹愶㠴搶㘰㕣㐶ㄳ㘳㠸㈶㥦ㄷ攰ㄶて㘳㔹挳㘴㥢㍡敥戹〵ㄶ戴㘹㝤㜳㥦㜹捡愹搶ㅢ㌵愹㔴㜱㉣慢㤵㐶摥ㄵ昸㔲㔷〰㐳㙥捡搸㤷㘸㔳㑥攱㈸挵㈵ㄳ㐹扤摢摤晡ㄴ扡㉢㈱㠷㌱㐲搵挷〰㘴㠶㕢㑥〵挴㍡敥㈹搰㍥摣摦扡挰愰㉥捦㐱愴㜵ㄴ㔱㤶㉤攰㍥㕥㌳㡡慣戸㉤搱㙣挱㕤㜰㘹戳㈷㡡㑥㕡㘱搱慥挰ㄱ搶ㄹち扣㘲ㄱ挶㐸㡦摣挱㐱㜲㔷愳攸敥搵㘷搵㘳敥㉡㔰愱㌰㈰ㄸ攳攵㈹㈸㠷㕤〵㈳搱攰搶㕡㔶户㘰昴㤷㤶户㍥つ㈰ㄸ〶愶㐱㡢㤶愱㠱㌳㡢晣昶〶捥㉤㘸㤵ㄱ㈱㑤〶㔳ㄹ愳ㅣ㠵挳ㅥ㐸〳㌷昱㈰扤攲㐲〹〵〷搴挵戰昸㙥攲戸㡤㈳㤰敢㕤搷㔶戸㘴〴戸晥攲ㅣ㙣㉢㥥慥搵㘸敥挲㍦户㉢戰㡡慢ㅢ愱㌹㝡愰敤㔲㤶㕡ㄳ敤扢摢摡㉡愲换㠲㐷攷㈶㑥ㅡ㐱㜵㙤㌹搸っ㉦㙥昵㑡ㄲ㠵㥦挳ㅦ戱攵摢㘹㌳攷ㅤ㕥㐴摤攰摥㤷㉦㌹敥㘵㐷捤慢攰昳搶ㅦ㈸〴㔷㈸晢㌹挹㜲敥昷昸愷㤲㤶㉢晣㌵㐶摣挹戴㌹㐰换㐱挲㜱㔴ち愵挱ㄸ昲ㄹ㜴〲摢扤㜹㙢㠰㜴㜲愰㡤㑥㤴㈰搸㈳ㄴ攷攲㠷㐶㈸攲ㅤ愰㤵挴ㄲㅥ挹戱攷㍦〲敢㡢户㔱㐲㠴攳㌹ㄲ㈳㠵㑦㈱㤷㠱㍡㈵挸愳㉢ㅥ扣㄰昲晦〷㑢㌱㌷㙦挹㑥晦ぢ捣㉣摥㙡㐷搱捤㐴搱㕦㜵愰㐸昰ㅡ㠸攲摦㠷㤱㠹㔳㠱攱搹昷ㄵ〸攷㥡昶づ愰ㅦ昹㠵摦晦挳〳攸㐲㐴ㅣ捡㐶㐳愸敤づ㍣㌷㑤㠴扥づㄳ㠱挱㝢㘵㈲㥣㐶㐶㌰㡡ㅦ㥡〸㤱て㘴ㄱ〵摢㥢〸㡣敤㘵ㄸ㠲㠹㔰㙢挲慤挱ㄳ搸㜵㌶晤㘳㈷㜱昱㔶晡㠸攷㐳㘹昹戳昰㐸㕤摦㔹扣㘴㜸㠶㝤㔰㤵㥦昰㈴㤴㤹户㠲㥢摣慡ぢ㝢摣戸㘵㡤敡戴㠵慦㈲昶戲敦昹㔳㜶㜶㝦ㅤ㤸ち㔳攸扥ㄷ㈵㔱晣〰㥥ㄲ挱㜳㐳敥㡦て晣昴挴扦㍥晤晣ㄴ㙦慢㐵戴㕡㌸㠴㝣㉦㈱㝢摡ㄳ〸敡㈶㉥㡡㕣换て㜳㑥攳ㄳ㈵㙢扤㉥㘷っ㑦㔹㐱扥㙥挷搹㤰昰ㄲ㠴ㄹㄲ摦㙥㌰㌱㜱敦㈱㌴㌱㈷摡摣㥤敡挳㈶攵㈲㥣㐸㑣㕣昹昴攲戰愱攸慡挸㝡戴㌶ぢ㝦〱㔵昴㍥㈷㤲戶ㄲ㜹敡㘴ㄲ攲㘷敤扡敥ㄸ㜵㕤㜸㤰㘱搸㍦㤶㔲㠸㍦㤰㐲㤲〷ㄹ㕥〸㔰㔲敡㉣㌲㠵㝢〰㌲㈲㙢敤㈱㕥晡〳昶㠴㠰㙣㕥晡敢昱㈳ㄶ散㈲戰ㄸ晢攲㝢㍤搱搲ㄶ㡤㔵ㄳ㐳戵捡愶㔹㐶㐶ㅤ㕥㔸㌰ㄹ㤷愶㉣㥤愳㈸摤戱㍢㡡㉦ㄹ戲挳挰㕢挸搸〵㥢扥戶戲晤㤰搳挰捤て攸㤹愲㔲ㄸ捥㝥ㄶ攳㐰慡㘲㜴㘱搳㜲㔸㐴㌸ㅣ㘶㥢㥤〶愲㉡攸㉣攷㈰㑥愵〸晥昱㑢㈱搶㡦户㠶扥戶扤㠶㍡捥改挷〲昹㠳晤㜵㜳〶㘳攳慤攴ㄸ㐸搸ㅤ戵㉡㠵搷挳捦愱ぢㄷ㥤ㄳ㝡㉢慢㥥挵㌱晣㠹㌹慢㑦敢搰晦㡣㕥㉢捥㍡捦摥っ㘳愷昴晦ㄷ㔱戰慤晥ㄷ㡣扤㈹㐴㍥ㅥ㘵昸㔰㘰晣㘴摢㤰つ㜷〴㥥㙤〴㙦搴挱㔸㔷㔹㠶扣挳摣㌲㍥㕥つ慢㤵〴㠷摦㉢摦㝥㌵愲搹㤷戶敤㐰㔷〱挸搸㔰攱㐷㄰㐱㕤晢愷攵㔶㝣扡㉤㍥㠱㡥〷㑥㕢㔵捦昵㕤㌳ㄸ㕢㐶搰㜷㡣摦㥥㤹戰㜹愶挵て摢㠵摡㙤搸㠹挱㉦愱捦㤹㐵〸散㌳㌲昸戰㘲㤱㡣㉣散㉣㤲挱敦㤰㐶ㄲ攱㈵㙡〷晦ㅡ昳搱㠶㔱挷愷慢㡢昰㜵〶㉣摡ㄵ捡㉥昴㌸户摦搰攰搶攱㡥搶㈳昰〷挹晡〴㠲㘳㙡〹㑦㝣㠹晢摡扥〷改戶搱摡㝣戶散捤攷㔶㉥扣〱㥣敥散㉤㘹㤲攱㍢昹㐵㜲㔹慦㄰攲搲晥ㄴ晥敥摣㐱换搱㐶㐱攷搱〷摤㜴㠴㡤搷攱㍥摢㐱昴晢〲扡㡡㘹〲晣㜴㈳捡昰㐱搰换㐷㔶ㄴ㝦㠶㘵㤱〱㤰捦ㄵ慢〰摤愹晡戵慤愸㝡㈴ㄶ挸㠲㘷っ㤲㘳㔹扣㡡㠶摣慥㜰搹㘰〹㉥㕢愸戳〴昲㝡摣〳昹㥣攰㔹㐲㑤攴㝢攸搰㥣㠸㠵搲敥ㄳ昹敥㔶ㄳㄱ戴〲搴㐲㤳攳㡦挴㕡㐴慦愳㕡户〹ㅣ〲ㄷ㘰㤸㘲㤱戲愶ㄸ㠶ㄶ摥㈶㘶㤰晥㌱晡晢摥搴㉦摥㘵晡慦㈹愱〴㈱慡搲㤳愷㈰㔴㤳晦㘶㜲昲ㅥ㑡扢㑦晥愵慤㈶㍦㐲ㄹ挹㤹攸〱挰㔰㥦愸攰㡦㕡㑣〳ㄹ敥㈳㝦攲〲〱㝥愹㔹㡣ㄸ㈸㔱㝤㉦㈳㠳扥摣㜰搵敡ち㌲㜱摦〲搷㥦昱㜱㡦戲㡦㜸ㄱ㤲扥㥣㘲攸㡣㉤㠶㕡戱㘴㐷㕥搸㕤㈱ㅢ戰㈴㝥㉤摢㔵愴ㄷ㝢㡣昰㡢ㄷ㘳挴㥣㍣ㄹ㝦㌹愵㐵㌱㈷㄰㐶㘸㤱㤲㝥戸㤱攲慢㜱攳扦㝣戳攵㌲㐵〵ㄲ愸㈷㙣㑣㍡㔳㡤㕦㠸ㅢㅦ挵㔷㔹慡㑤㡥㌷〸㤸摥㡢ㅢ㤳ㅥ㔵攳攷攳挶晦㜹昴㘰戳㜱㑣㠷攱挸〵ㄲ㐹㠶慤慢慣晦挴ㄷ摡挳㘸㕥㌰愹㍦〷捣戰㤸㤲㔳㠵㡥敢㑡㠳づ攲㌲㠸㠷㙦愴ㄷ㜰户〹㔷㐰㈰㘴挳晦㔵挲㈹摣㜹㥡㌳〲〳㥦㐰㙦㈰搸散改敡㠹㥤㡢收愲㠷㠲㝥昳㤴㡦㌳㔵㙤㔷㤱〸捣㠱㝣戸扦摢㌸攵㌳㑣挷搶㝥挴㐱㌲㡤㜷㐸㝡㔳ㅥ㉡戰㤲ㄷ㕦㡥㌱㥢㝢慥㐵㌳晡戳㐰づ愴㈳㈰㌳晡㜳㠰㘱㈰㠶户㤵㜳㈳攴㝦挵摣㕦㘶挵㔷〸㥥〷㈸ぢ㌲㍢改愰昸〲挰㜰晣㍦慡ㄸ摢㔰晥ㄲ㑤㍣ㅤ扦㉣㐹㐶晡㡢散昰㈷〰㝤㜰摦㡡㠸〸换晡㥦愲㈴昹㔲ちづ昵搲慦戱攲敢〴㉦〱㤴ぢ㥣散㡥㜷㡤㙢敡㔱㜳㝤〳㕤挵㜳〴昸改摦㡣㌲㝣㈸㜰ㅦ㍥搷摤㔶收㔱㌸晥戰ㅦ愱捥搴ㄷ晣て攱㡢晣㑤㉥扡て晦㐳㤲㠲㌲散昳摡㘷㝢ㅢ㡢㑣㐰㥢㕣晤搶戱搹ㅦ㘰ㅣ慥慢ㄵ㐱攱㠸㔴㉡㈵慤㈸㠸㙦㉥㔸戸㜸〳摦㜲㕣㔵〸㐱ㅡ㔰ㄵ㑥㔴㌱㠵〲晤㕢㙣㑡ㅣㄳ㑦晡户昹㐴搴慡㑤晣㑥㤴攱㠳㈰㕥㔵昷㈷愳敥昱ぢ㠹㙢㔵㘱戵扤㤰昸㔷ㄵ㙢挹ㄷ扥挲挱ㄴ戲㤰㐹㙢㈵㈲㑤搱搰慢挸っ昵つ㜳㙥㡦攱愷㕤ㄱ搵ぢ戵ぢㄷ㝥㍢㥣ㅦ扢㌱晦挵㉦っ扥昲摥㍦晣晡攵㕦晥搱昱晦昸摤㙢慦晤昲摦㕥㝥昷㜷㍦㕦㍤晥㜷㙦扣昱户て晦昹扢扦摥㙦扥慥扤昹摢㠵搷㥦㤹扣昴捣㔳收戹㐳㈷㥥㜹晣挹㐷㈷㤷慥ㄹ敦敢敢敦扦㙢昴敦㙦戸㝢攴戹愷摥ㄲ㝦昳慢敢ㅤ愱㤶㡢ㄷ愴愷挱㘵慢㘹晣〰ㄹ㑣㠳㌳晥㐸愷挱攵慡㡤㕡㡤㌶㙡〶〵㈵昸㌴㌸〱㔵㘱愴㉢〶晥〷㤷つ戲搶</t>
  </si>
  <si>
    <t>Decisioneering:7.0.0.0</t>
  </si>
  <si>
    <t>9506cbe1-6e31-4c0d-aef7-80c59645e36f</t>
  </si>
  <si>
    <t>CB_Block_7.0.0.0:1</t>
  </si>
  <si>
    <t>㜸〱敤㕣㕢㙣ㅣ㔷ㄹ摥㌳摥㕤敦慣敤搸㡤搳㑢㑡㘹つ愵ㄷ敡攰挶㘹㐳㕢㈰〴㕦㜲㉢㑥散挶㑥ち㉡戰ㄹ敦㥥㠹愷搹㤹㜱㘷㘶㥤戸㔴㙡〵攵㈶㙥ㄲ㌷㔱㈸ㄷ㔵〸〹㈱㜱㜹㈹㉤昰㠲㠴〴㐲㐵〲〱て㐸㍣ㄴ㠴攰〱㠴㈲昱〰て㐸昰㝤㘷㘶㜶㘷㜶扤㘳㜷摢㠲㡢㝣搲晤㝤收摣收㥣昳㕦捦晦㥦㘹㑥攴㜲戹㝦㈳昱㉦㔳㥥㤹敢ㄶ搷晤㐰摡ㄳ㌳㙥扤㉥慢㠱攵㍡晥挴㤴攷ㄹ敢㜳㤶ㅦ昴愱㐱戱㘲愱摥㉦㔴㝣敢㘱㔹慡慣㐹捦㐷愳㐲㉥㔷㉡改ㅡ敡㌹〸㝦㈳昱㠳捥㕥㠳㜹㠰愵㤹改昹攵〷㌱敡㘲攰㝡㜲摦搸搹戰敦愱挹挹㠹挹㠹㍢敥摡㝦昷挴晥㝤㘳㌳㡤㝡搰昰攴㈱㐷㌶〲捦愸敦ㅢ㕢㘸㉣搷慤敡摢攵晡㤲㝢㐱㍡㠷攴昲晥㍢㤶㡤㍢敦㥥扣昳攰㐱昳㥥㝢敥ㅥ挴慢㜳愷㘶愶ㄷ㍣㘹晡㉦搱㤸〵㑥昹捥㔹㔹戵戸㌶㈹㍤换㌹㍦㌱㌳㡤晦ㄲ昳挷搳㕤ㄳ㡢㉢㔲〶㝣戵昴愴㔳㤵扥㡥㡥〳昶㤴敦㌷散㔵㙥㥥㙥ㅦ挵㔲慢㠶ㅦㄴ散ㄹ㔹慦敢㜶㍣㙡挹㥥挷摥搵㡤昵㐱㝢㔱㍡扥ㄵ㔸㙢㔶戰㕥戴㤷㌰㔰㙤挸㍥攳换搳㠶㜳㕥㥥㌲㙣㔹戰㡦㌵慣㕡㍥㑣戹扥㕢攲㈱㤲ㄳ㔳换㥦㤸昲敤㤹ㄵ挳㔳㌳昲戹㌱ㄹ㙤㡦㝡搵㜴摢ㅢ扢㡦换愹慢㌷㜰捣㥢扡户㐳捤㔹挳㙢戶ㅣ敦摥㌲㕡㝣㝡〶户㜷㙦㥦搸愳㜴㥦搷㜷敦愳戶㌲摤㕡っ㐴昴慤㜶ㄴ㡢搱㡢〴晤〴㈵〲㈲㔰㉦ㄳっ㄰っ〲㠸晣摦挱㈵挹㡥慣搲㉡㠶㔶㔹搶㉡㔵慤㔲搳㉡㔲慢㤸㕡攵扣㔶㔹搱㉡㤶㔶㜹㔰慢㕣㐰㥢㌸㤵晡晢戵㈸晤攵㠱㕦ㅤて摥晢㥥㘳ㅦ晣收㉦㙦㍤昲改㝦晣㘳㜰ㄷㅡ摤ㄷ㑤㙡搶㌳㉥㠲搴㕡㔴㝣㘰㘲㍦晦㙤捥ㄵ㘰ち昳愰㜹㤷㌹㌹㔹㍢戸摦戸挳㈸㜰㔹ㄹ挸㑦ㄱ捡〸摡づ㥡昷㕢㑥捤扤愸㜰㜷摤戴攱换搶挶㡤㐷㜵搳㙥挳愹昹慦摡戸㜲㌱㌰〲㜹㙤㝢㕤㙢㤰㡥㙥㡢㘰㉢改慢昷㕤摦摥敤慣㔱㙦挸愹㑢㔶㔸晤敡戶㙡㝢挱㜳㤷扢搷ㅥ昵攴㐳捤摡㡥ㄹ㑤㐱愸慤愹戱㍢㔶ㄹ㔶㠵昳ㅡ㥢㔹㜱㝤改愸改㡤摢ぢ㔶昵㠲昴ㄶ㈵㐵愲慣愹愵㕥挹慡㠸敢挷攷ㅤ㉣ㄴ摣㕡㝢㙤戲搴㍣㜲㈹〰㌳换ㅡ收扢㉡扤㘰㝤挹㔸慥换慢㔲㑤挲㜷愲㘲㙦慡昸愸㕢㙤昸㌳慥ㄳ㜸㙥㍤㕤㌳㔵㕢㌳㈰㘹㙡㈷摤㥡捣攷㜳㑡㈸㐰攰昶昵〹㤱扢慤㍢㉦㈸㐴㈴㔰㑣㐶扥㈶㑤㜶ㄳ愷戱㍡慣愲㉥㐹㤳摡敢㌶ㄹ㡣昳㔵㌲㈶㠳〳ㄳ㙢愲晥攰㑢㙦摤㘴搸㈶收㕥摥挶㥡㌶ㅡ慤晥挸㥡㜴㠲攳㠶㔳慢㑢㉦㔳晢〹捥㐸ㅦ〶㈸㕣㠶㐰攸扡㝢㔴㜵攲㤲㔸㉦㕣戴㙡挱㑡㜱㐵㕡攷㔷〲㤴㐱㐳㤶㑡摣摡㡥愴㕦㠱㈲㝤㌷挱㈸㐰戹㥣㉢敥㘱愳㘲ㄹ㈹㔷愰㜴捡攰攵㤴㈰㘷扦ㄴ㉦て㥡㐷慤㝡㈰㐳愱㍣㙣〲㈳愱㔶㔳攸ㅢ㈲㠹㝡㐶㌵㔴ㄸ㝢捣ㄹ㔰愹㘱㌹挱㝡㡢㙦㍢戸㈴㈴愲ㅤ㔹戰敤㘴〱㐵㐱㕡ㅥ㘴昰ㅡ㠸愶㑤ㅡ㘴㌷㑥㄰ㄱ搹㈰㐳戳㘳攴㌴㤱戱㝤㠶㡣㐰晢㈴ㄱ戲昵晥敥㌲㠲挴摥㐹愴散搴㤵ㅦ㜷愴搹㐶戶㝣㈸捤慥挴挶改㔷ㄱ㕣㑤㜰つ挱㕥〰昱㈷㐸㌸㑡㌹攴搳㐹㝦ㄵ㥥昵敢〸㕥つ〰昹愴㔳收㐴愲㡡㌶搴㔶散㐸戶ㅢ㠲㥤慣㡣攲㔰ㄴ搱㌲㙥摡㤹㐳戶㐲㜴㘴㜵㙥て㕤㥢㔷㍡昶收敥戴㤹㕣づ㈹㌲愳㘹㜲慤㥢㌴㑤㙥〴㥢昶愸户㙥㐰㔷㝤㡣攰㌵〰㘵晤戵㠴㔰㉥㌴㜸户㘶搱搳愴㝣㐵㤸㐵愱㌱搴愳㠲㡦〸㤹㐷㠰っ㈱搷㜱㝣搹戱愱㘹づ㡥㥢慦㜸ㅢ㝡㕦㜷晥㡥㤰摥愶㌷㜷昴づ晤㐵㉦搰㡡扥ㄱ散㈵㝥搷㔵挷摣㠴㙡晤㘶㠲㕢〰摡㜴っ㑦摦㉦搴㔳愰捣㘲㍢㠱戹摤昴扡㈸㉢㜷㘹㝤㔵㉡つ㌴㘸㉥ㄹ摥㜹ㄹ挰㠳㜱㘲ㄶ戶戰敢㜹戲㡥㐳㙤㑤ㄵ昰晣㜲㜵扡搰㍦敡戹㌶换㜷㙣㘴晦ㄵ愱ㄸ昲㜹慤㉦搷㘶㈳㘷搸㥡〹㥦㔳㠲㜲愸㠳敦攸㉥㈴ㄲ㥤搲攴挵㝥搹攷换ㅤ㐹搲㠳㈴㜹㍤戶㔵扦つ〰㔲㐲晣愶慢㐴搹挷㘶㙦㔰捤搲ㄶ㉢㍤㝣ㄹ愷㤳㌶ㅦ㘲㠷ㅣㄹ〸ㅤ戶搳昰ㅦ昸㐳昶愲㘵㌷㠵挵㠰扤㈰扤㉡㝣ぢ㔶㕤㤶㐳户㉣㐵捤㡥慣㜸㠵挸㡡扥扥㡥昳㜴㠶㝦㑤搱㐹㥢㤴挸攴昶捣捡㡣戳㜸㡢愸攸㠶愴㔰挹㜰つ㌵㈵㄰㈹㡦㙤㜷㐴㑣て㈲收㜶㙣㥣扥㥦㘰㤲攰〰㐰攱攷㤰㌴㕢摤㜸㠶挳晡搷攸搲慥㔴㜲㈵愲㐱戹〸㥦敢㉡慣づ昲㌵㙦㈴戸ぢ愰捤晣愱〳㌲㠳㄰ㄵ捡ㄳ㠴愸挲ㄸ收㔹㑢㕥㈴つ散㌲ㄱ㔸㥡㘹昸㠱㙢㌳戲㌴㘴捥扡愷摣㘰搶昲㔷ㄱ㠹ㅡ㌵愳捣晤㉢搲〱㜵㜹戰㝤摡捡摣搵㔵㔹搳捤㐵户〱搱㜶㘲㜶㍢ㅣ捣戱ㅤ戰㈵搵搹㕣ㄳ㐸扤㥤㡦㌱㠴挰㑥㉢㝦㉢扤戱㕢昲㝥昳搰㌷摣摡搱㈵㉢愸换〱㌳㘴㍡收㑢㈶㜶ㄱ㤱㠳㕡扦戹戴攲㐹㌹㍢㘴ㅥ昳慣㕡摤㜲㈴㤱〱ㅢ㤳挱扡㌹㜹ㅥ㔱㠲〵㤷㌱㐰搷ㄹ㌲㤷㍣挳昱㔷つ〶ㄴ搷㜷愷㥥㔴㔸愴㘰㑥㕢㡥㡦搷㈸㉣㌲㍦㙣㉥慥戸ㄷㄱ戱㙤搸捥㌱㘳搵摦ㄶ㔸㈱搱㠷㐹愱㐶㘸㐲搳㐴㐹㉢昵㡡ㅦㅥ挸㜳㌹昲㕥㥥㐰攱㉡㔷愰捦㍣㐳㝢搳慥㡦㘲㌴戴搳㌹愷㐱㐴㡦㥡㠵㝤㤹㔲㤸㥣慡摦挳㍥㙦〲戸昷搸㤹ㄳ慤挸摣㡢㡡㔹ㄷ攸攵捦㤰昱㡡㉣㥡㠱㄰晡攸㜶㠵愴挲㌲㔲づ㌸㄰ㄸ攷㔳㍢昹㤵㑤搵㠶搴户慢㤵㍤㡡㐸搲愰㌹㘷㉣换㍡攲搱戶ㄱ散ちㅦ㘸挶摡㐶摤㡦敡㘶㕣摢㌶㐸㕡㈴换挵慡㐱ち㥥㙡〴敥㐹换搱㑤〰㐵㝦㔱㤱㜱〹㐵挶㈵㔵㌴㘸㥥㘶㘸㔰攵㌹㤶㝢摥昰慣㘰挵戶慡㈵㍥㌰㝣户㉤㘸ㄲ㑣㑥挹ㅢ愷㔸㘶㡣戵㔹昳㘷㘰戲昹ㄳ㐰昷〴攴㈸户㡥攸〷攵㙡愲㠸㝦愲㐷挷ㄲ〴㡣昲㤴敡㙦挱㘸〵㜵㍢〲㈲㐷愵换昱ㅤ㡣换㡦愲㈴ㄴ㐲挴㝡〶㠹挰㉢㤸㄰昲㜴㜱ㄷ捤㌳㡥ㄵ〰㝢挴搸㔱㉢㤸昵㠱㜲〰㘴搵昱昶㕡㠵搵㐴愷昱愶㔶戸愱戳㉡愵㈶慥敦慣㑦敡㡤搷㙤㔰ㅤ㙡㤴㠴㈲搹慣㤱搲㉣ㅢ捣㜱㍢愹ㅡ愱ㄴ㜷慣㙤㐴㤶摢戴戵敦㤴㈲㉦㐲㌱㈹㥡挹改㙦㔵㠴㠲㐰㙦愴愳攸戳捦㈶㡦㐴挴㠶㌶㐰㤹㝡㉡㉣ㅢ㡡㐲㠲㈷㜰敤愴㈶换搱ㄳ昸㝢㔷㤴㥤㙦〴愹ㅡ攳搲㘸㔴㌳㔵慦捦㍢戰ㄲ慡㠶㔷摢㈶㉣㡤戵㠵ㅡ㐶㜱㘷慦摡㍦摣摥〴㈳㐶㙣挸戰㐸㠶ㅦㄸ㙣〸收㑡㐴㔴㘹㥤つ㜱慢㥢挵㈵㍥㥤㤴㠶愳㌰戰ㄸ搴㘶攵㥡㌲挳㕡㤶晣愸敡搰㍣㉤㉡㌹慡㥢㔳换㍥㔴㝡㐰㌹ㅥ攵ㄴ㠳敢收㘹扡愵㜰㠹〱㘲㌷捡㉤㔴〳㠴㜶㥢〳昰㘴戰㝤戰㠳ㅤ〹㐳㈷戴捥㈸㐱㡢ㄹ㠴㥢㕥〴㜹愷㐷㡣㐲㤰㥡㉡晤敤戰昸挲ㄳ㑣摦㌸㥣㡢㌳ㄱㄳ㌱摣㤵㘱㍤〰戹挹挸㈴戹㘸㌴づ㤸㠷㤲㑤〹慤挱戸㡣㈶挶㄰㑤㍥㉦挰㉤ㅥ挶戲㠶挹㌶㜵摣㜳ぢ㉣㘸搳晡晡㉥昳㠴㔳慤㌷㙡㔲愹攲㔸㔶㉢㡤扣㉤昰愵慥〰㠶摣㤴戱㉦搱愶㥣挰㔱㡡㑢㈶㤲㝡户扢昵挳攸慥㠴ㅣ挶〸㔵ㅦ〳㤰ㄹ㙥㌹ㄵ㄰敢戸愷㐰晢㜰㜷敢〲㠳扡㍣〷㤱搶㔱㐴㔹㌶㠷晢㜸捤㈸戲攲戶㐴戳㌹㜷捥愵捤㥥㈸㍡㙥㠵㐵摢〲㐷㔸㘷㈸昰㡡㐵ㄸ㈳㍤㜲〷〷挹㕤㡥愲扢㤷ㅦ㔵㡦戹换㐰㠵挲㠰㘰㡣㤷愷愰ㅣ㜶ㄵ㡣㐴㠳㕢㙢㔹摤㠲搱㕦㕡摥晡ㄴ㠰㘰ㄸ㤸〶㉤㕡㠶〶捥っ昲㥢ㅢ㌸㌷愰㔵㐶㠴㌴ㄹ㑣㘵㡣㜲ㄴづ㝢㈰つ摣挴㠳昴㤲ぢ㈵ㄴ散㔱ㄷ挳攲扢㠹攳㌶㡥㐰慥㜷㔵㕢攱㠲ㄱ攰晡㡢戳户慤㜸慡㔶愳戹ぢ晦摣戶挰㉡慥㙥㠴收攸㥥戶㑢㔹㙡㑤戴敦㙥㙣慢㠸㉥ぢㅥ㤸㥤㌸㙥〴搵㤵挵㘰㍤扣戸搵㉢㐹ㄴ㝥〸㝦挴㠶㙦愷捤㥣㜷㜸ㄱ㜵㡤㝢㕦扥攰戸ㄷㅤ㌵慦㠲捦㕢㝦愰㄰㕣愱散攷㈴换戹㝦攳㥦㑡㕡慥昰〳㡣戸㤵㘹㜳㠰㤶㠳㠴攳愸ㄴ㑡㠳㌱攴㌳攸〴戶㝢昳搶〰改㘴㑦ㅢ㥤㈸㐱戰㐳㈸捥昹㤷㡣㔰挴昷㠱㔶ㄲ㑢㜸㈴挷㥥㝦ㅤ慣㉦㥥㐵〹ㄱ㡥攷㐸㡣ㄴ㕥㠳㕣〶敡㤴㈰㡦慥㜸昰㐲挸晦て㤶㘲㙥摥㤰㥤晥ぢ捣㉣㥥㘹㐷搱昵㐴搱昷㍡㔰㈴㜸つ㐴昱敦扤挸挴愹挰昰散ぢち㠴㜳㑤㍢〷搰㤷晤挲敦晦昰〰㍡ㄷㄱ㠷戲搱㄰㙡扢〹捦㑤ㄳ愱慦挳㐴㘰昰㕥㤹〸㈷㤱ㄱ㡣攲㠷㈶㐲攴〳㤹㐷挱收㈶〲㘳㝢ㄹ㠶㘰㈲搴㥡㜰㙢昰〴㜶㤵㑤晦搸㜱㕣扣㤵㍥攲昹㔰㕡晥っ㍣㔲㔷㜷ㄶ㉦ㄸ㥥㘱敦㔵攵挷㍣〹㘵收㉤攱㈶户敡挲ㅥ搷㙥㔸愳㍡㙤攰慢㠸扤散㍢晥㤴慤摤㕦〷愶挲ㄴ扡敦㐵㐹ㄴ㕦㠴愷㐴昰摣㤰㝢敦㥥㙦ㅤ晢晤挳㡦ㅦ收㙤戵㠸㔶ぢ户㈱摦㑢挸㥥昶〴㠲扡㠹㡢㈲㔷昲挳㥣㤳昸㐴挹㕡慤换㘹挳㔳㔶㤰慦摢㜱㌶㈴扣〴㘱㠶挴户ㅤ㑣㑣摣㝢〸㑤捣㠹㌶㜷愷晡戰㐹戹〸㈷ㄲㄳ㔷㍥扤㌸㙣㈸扡㉡戲ㅥ慤捤挲㜷愰㡡㕥攰㐴搲㔶㈲㑦㥤㑣㐲㝣扢㕤搷ㅤ愴慥ぢて㌲っ晢挷㔲ち昱〷㔲㐸昲㈰挳ぢ〱㑡㑡㥤㐶愶㜰㍢㐰㐶㘴慤㍤挴㑢㝦挰㡥㄰㤰捤㑢㝦㍤㝥挴㠲㕤〴ㄶ㘳㕦㝣慦㈷㕡摡愲戱㙡㘲愸㔶搹㌴㡢挸愸挳ぢぢ㈶攳搲㤴愵㜳〰愵㕢㜶㐷昱㈵㐳㜶ㄸ㜸ぢㄹ扢㘰搳搷㔶戶㡦㌸つ摣晣㠰㥥㈹㉡㠵攱散㘶㌱づ愴㉡㐶ㄷ㌶㉤㠷㐵㠴挳㘱戶搹㘹㈰慡㠲捥㜲昶攲㔴㡡攰ㅦ扦ㄴ㘲晤㜸㙢攸㉢摢㙢愸攳㥣㝥㉣㤰㍦搸㕦搷㘷㌰㌶摥㑡㡥㠱㠴摤㔲慢㔲㜸㍤晣っ扡㜰搱㌹愱户戲敡㔹ㅣ挴㥦㤸戳晡戴づ晤捦攸戵攲慣戳散捤㌰㜶㑡晦扦〳〵㥢敡㝦挱搸㥢㐲攴㍢愳っㅦち㡣㥦㙣ㅡ戲攱㡥挰戳㡤攰㡤㍡ㄸ敢㉡换㤰㜷㤸㕢挴挷慢㘱戵㤲攰昰㝢攵摢慦㐶㌴晢搲戶ㅤ攸㉡〰ㄹㅢ㉡㝣ㅤ㈲愸㙢晦戴摣㡡㑦户挵〷搰㜱捦㐹慢敡戹扥㙢〶㘳㡢〸晡㡥昱摢㌳ㄳ㌶捦㤴昸㕡扢㔰扢ㄱ㍢㌱昸㙥昴㌹㌵て㠱㝤㑡〶㉦㔵㉣㤲㤱㠵慤㐵㌲昸ㅤ搲㐸㈲扣㐴敤攰㕦㘱摥搷㌰敡昸㜴㜵ㅥ扥捥㠰㐵摢㐲搹㠵ㅥ攷昶ㅢㅡ摣㍡摣搱㝡㍢晣㐱戲㍥㠱攰㤸㕡挲〳敦收扥戶敦㐱扡㙤戴㌶㥦㉤㝢昳戹㤵ぢ㑦〱愷㕢㝢㑢㥡㘴昸㑥㝥㤱㕣搶㉢㠴戸戴㝦ㄸ㝦户敥愰攵㘸愳愰昳攸㠳㙥㍡挲挶敢㜰㥦㙤㈱晡㝤づ㕤挵ㄴ〱㝥扡ㄱ㘵昸㈰攸攵㈳㉢㡡㉦㘳㔹㘴〰攴㜳挵㉡㐰㜷慡㝥㜲㈳慡ㅥ㠹〵戲攰ㄹ㠳攴㔸ㄶ㕦㐴㐳㙥㔷戸㙣戰〴㤷㉤搴㔹〲㜹㍤敥㠱㝣㑥昰㉣愱㈶昲㜹㜴㘸㑥挴㐲㘹昷㠹㝣㙥愳㠹〸㕡〱㙡愱挹昱㐷㘲㉤愲搷㔱慤摢〴づ㠱ぢ㌰㑣戱㐸㔹㔳っ㐳ぢ捦ㄲ㌳㐸扦㠸晥㍥㝦昸攷捦㌱晤昵戰㔰㠲㄰㔵改挹㔳㄰慡挹㝦㌲㌹㜹て愵摤㈷晦昱㡤㈶㍦㐲ㄹ挹㤹攸〱挰㔰㥦愸攰㡦㕡㑣〳ㄹ敥㈳㝦攲ㅣ〱㝥愹㔹㡣ㄸ㈸㔱㝤㉦㈲㠳扥摣㜰搵敡ㄲ㌲㜱摦〲搷㥦昱㜱㡦戲㡦㜸ㄱ㤲扥㥣㘲攸㡣㉤㠶㕡戱㘴㐷㕥搸㙤㈱ㅢ戰㈴㝥㉤摢㔵愴ㄷ㝢㡣昰㡢て挵㠸㌹㝥㍣晥㜲㑡㡢㘲㑥㈰㡣搰㈲㈵晤㜰㈳挵〷攳挶摦㝤扡攵㌲㐵〵ㄲ愸㈷㙣㑣㍡㔳㡤㍦㄰㌷㍥㠰慦戲㔴㥢ㅣ㙦㄰㌰㍤ㅦ㌷㈶㍤慡挶㡦挷㡤晦㜲㘰㙦戳㜱㑣㠷攱挸〵ㄲ㐹㠶慤慢慣晦挴ㄷ摡挳㘸㕥㌰愹㍦〷捣戰㤸㤲㔳㠵㡥敢㑡㠳づ攲㌲㠸㠷㙦愴攷㜰户〹㔷㐰㈰㘴挳晦㔵挲〹摣㜹㥡㌵〲〳㥦㐰慦㈱搸散改敡㠹㥤㡢收扣㠷㠲㝥昳㠴㡦㌳㔵㙤㕢㤱〸捣㠱㝣戸扦㥢㌸攵㌳㑣挷搶㝥挴㐱㌲㡤㜷㐸㝡㔳ㅥ㉡戰㤲ㄷ敦㡢㌱㥢㝢慣㐵㌳晡愳㐰づ愴㈳㈰㌳晡㘳㠰㘱㈰㠶户㤵㜳㈳攴㝦挵摣敦㘳挵晢〹ㅥ〷㈸ぢ㌲㍢改愰昸〱㠰攱昸㝦㔴㌱戶愶晣㈵㥡㜸㌸㝥㔹㤲㡣昴て戱挳㠷〱晡攰扥ㄵㄱㄱ㤶昵㡦愰㈴昹㔲ちづ昵搲㡦戲攲㘳〴ㅦ〷㈸ㄷ㌸搹㉤敦ㅡ搷搴愳收晡〴扡㡡挷〸昰搳㍦ㄹ㘵昸㔰攰㍥扣戹扢慤捣愳㜰晣㘱㍦㐲㥤愹㉦昸㡦攰㡢晣㜵㉥扡て晦㐳㤲㠲㌲散昳摡㥢㝡ㅢ㡢㑣㐰㥢㕣晤㔶戱搹㉦㘲ㅣ慥慢ㄵ㐱攱㠸㔴㉡㈵慤㈸㠸㙦㉥㔸戸㜸〳摦㜲㐸㔵〸㐱ㅡ㔰ㄵ㑥㔴㜱ㄸ〵晡愷搹㤴㌸㈶㥥昴捦昰㠹愸㔵㥢昸搹㈸挳〷㐱扣慡敥て㐶摤攳ㄷㄲ搷慡挲㙡㝢㈱昱慦㉡㔶㤲㉦㝣㠲㠳㈹㘴㈱㤳搶㑡㐴㥡愲愱㉦㈲㌳搴㌷捣戹摤㡦㥦㜶㐹㔴捦搵捥㥤晢攷㜰㝥散摡晣㍢摥㌶昸挴昳㍦晢挳愷㝥晤慥㐳㝦晥搷㤳㑦晥晡㡦㥦㝡敥㕦㍦㕣㍥昴㤳愷㥥晡昱扤㕦㜹敥て扢捤慦㙡㑦晦㜳敥慢㡦㑣㕥㜸攴㈱昳捣㙤挷ㅥ㜹攷㠳昷㑤㉥㕣㌱摥搷搷摦㝦换攸㑦慦戹㜵攴戱㠷㥥ㄱ㍦晡敤搵㡥㔰换挵ぢ搲搳攰戲搵㌴扥㠴っ愶挱ㄹ扦慣搳攰㜲搵㐶㉤㐷ㅢ㌵㡤㠲ㄲ㝣ㅡ㥣㠰慡㌰搲ㄵ〳晦〱攸㕡戴㌰</t>
  </si>
  <si>
    <t>CB_Block_7.0.0.0:3</t>
  </si>
  <si>
    <t>CB_Block_7.0.0.0:2</t>
  </si>
  <si>
    <t>㜸〱捤㝤〷㝣㔴㔵昶㝦㙥㐸㠶摣〹㘵㔴挰〲㈲㐱愳㈰㠸㈱㈱㄰㔴愴〴㐲〷㈵ㄴぢ㙥ㅣ㤲〹〴㔲㌰㤳㔰㉣㡢扤㈰㤶㔵戱㈰㤶㔵挱㕥㔶挵㡡敥㉡㜶㜱㜵㐵㕤摢慥㈵昶扥昶捥晦晢㍤敦摤攴捤㝢㜷㌲挹晥昲晦㝣昶㌹㜳戸昷㥣㜳扦敦㝥扦昳摥㈴㜹昷扣㘷㥡㑡㑢㑢摢㡥㡤晦㜲换㘰愳㑦改捡㜸㐳慣㘶㐸㜱㕤㜵㜵慣扣愱慡慥㌶㍥㘴㙣㝤㝤㜴攵戴慡㜸㐳㈷㈴㠴捡慡㄰㡦㘷㤶挵慢㡥㡤㘵㤵㉤㡢搵挷㤱㤴㤹㤶㤶㤵愵搳ㄱ摦搵㝤㐷㑣㐷㜳㤴捥愰㐱㔶㥡づ搱㜴愶挹愲搱㌴㘱㥡㙣㥡㉥㌴㕤㘹扡搱㜴愷㠹搰散㐰戳㈳捤㑥㌴㍤㘸㝡搲昴愲搹㤹㘶ㄷㅡ敥㕦敦㐶搳ㅢ愶㑢ㅦ㤸搹挵攳㘶㉥㔸っ㌶愵つ㜵昵戱挱晤收㍡㜳ㅥ㌵㜴攸㤰愱㐳ち㐶攴ㄵつ挹ㅢ摣慦戸戱扡愱戱㍥㌶慡㌶搶搸㔰ㅦ慤ㅥ摣敦㤰挶〵搵㔵攵㔳㘳㉢㘷搷㉤㠹搵㡥㡡㉤挸㉢㔸㄰ㅤ㔶㌴㜴㔸㘱㘱攵挸㤱㐵㕤㜶〷昲㡣攲㜱㠷搴挷㉡攳ㅤ㠵搹㤷㤸㌳㡢挷つ㤹ㄱ㙢攸㈸捣㍤㠰〹挸昱㜵㌵搱慡摡づ〲捤攴㘷㕡㌸㍥㔶㕥挵て㍦ㄶ慢慦慡㕤㌸〴搳㑥㄰ㅡ扤ㄱ㐳挶挶攳㡤㌵㑢㜹ㅣㄵ挷慡慢㘷挵㉡攵㐳慦ㄹㅦ㙦㌸㈴㕡㕦ㄳ敦㔲㐳晤㘲昵戱摡昲㔸扣㕢捤㠴ㄵ攵戱㙡㌷㌱㥥㔵㌳㌷㕡㍦㈳㕡ㄳ换㘰愳㝢㡤昳ㄹ㑥慥㠸搵㌶㔴㌵慣散㕡㌳㈷ㅥ㥢ㄵ慤㕤ㄸ㘳㑡㘶捤挴挶慡ち㤵㤱㠱㔷㕡愷㝤㙣㌳㤳てち昳愹㈹㕥ㄴ慤㙦㤰ㅥ㍦挲愱戶㕣捦攱㈲㉣ㄲ收挵㐳慡㥦㙦ㄴ㍦戳搲慡㥡愹戱晡摡㔸㌵㜷挲㑦㜲㤰㉦㐹〴㜲㍥㠷㘶愵っㅤ㝥㑡㉡摢㍤昹挸㠵㝢〹昵㠳㤹㌴慤㙥攱㡣扡晡ㅡㅣ㤳搳㘳搱摡㔱㐳㠷攴攵ㄵㄴ㡥㈸ㅣ㌶愲㈸㝦㔸㝥㔱㐱搱昰挱愵つㄵ攳㘳换㐶攵つ挹换ㅦ㥥㕦㤸㥦㥦㌷㜴㜸㝥㔱攱昰挲愲挲挲挱搳敡捡愳㤴㝦㔴㥥捥〱㥡敥㑦摣㍤㘱㍡㤵ㄴ收改扤攸捡㠵㔱ㄹ慦攳慢挰㍢〱㥥㡥改㘵搱昴戲〵改㘵攵改㘵ㄵ改㘵戱昴戲捡昴戲㠵改㘵㡢搲换慡搲换ㄶ愷㤷㉤㐱㡥搹戲㍡㜷㑥㜷户㕤㔷昷㕡戹㘱捣挳㔳敦晡㔳搳慦㉦㜶㕢㔸愵㜸昶换㤷挷㍥㘸㜴ㅣ愱〱㐰搳〳㘱㐲晢㜲〷㈵挳ち昴㈰扡〶挳㈸戵つ㠴㐸㙡挰攸㈹晦摥昱晥敢㡡㙦搸昸搰挰㕢㙦慢愹㔳晣ㅡ㤲搹っ㐱愳攳㘶戳㍦㜷㥤〷ㄳㅡ捡ㅤ㤴っ换搳昹㜴ㄵ挰㈸戵搵㥤㑤改戵昱晢て捥改㌳㜹愳扥扢搷挴㌹改㈷㉡㝥ㅦ捡㙣ち搱攸戸搹っ攷慥㐷挰㠴㡡戸㠳㤲㘱㐳昵㐸扡づ㠰㔱敡㜱㜷㌶摢㡥挹㍤㝣敡㙦ㄷ㡣搹㔴㌱改㥢㠳晡㝥㜹㥦攲ㄷ戳捣收㈰㌴㍡㙥㌶愳戸敢㠳㘱㐲愳戹㠳㤲㘱㈳昵ㄸ扡挶挲㈸昵戰㍢㥢攷㕥戸昱搴㡡扢㍥㤸㜴挱搲㠹敦㙤晣昶敤㉦ㄴ扦㉣㘴㌶挵㘸㜴摣㙣挶㜳搷ㄳ㘰㐲㈵摣㐱㐹㐱㤱㥥㐸搷㈴ㄸ愵敥㜵㘷㌳昴愸㕦晡慡摦收㑥扤㜰收ㄳ㘷晣慢昷ㄷ换ㄴ㝦㔴挹㙣愶愰搱㜱戳㤹捡㕤㑦㠳〹㑤攷づ㑡ち昳昵っ扡㘶挲㈸㜵㠷㍢㥢慣㠱昳㡡挶ㅥ戶慤攴慡㤲㠲摥㕦晣摣㙢慤攲捦㑣㤹捤愱㘸㜴摣㙣㘶㜱搷愵㌰愱搹摣㐱㐹㘱㠱㥥㐳搷㕣ㄸ愵㙥㜴㘷㌳攲慤晤㙡晥戴挳㔷㔳㌶攴慦㍥昰挳㌵ㄵ㈷慢㙣㈶攳ㅤ㍡っ愶攳㘶㜳㌸搰昴ㄱ挴㍤ㄲ〶挷㑤愱㥥㑦搷㔱㌰㑡㕤攳捥㘶捤㡡㠵㈷扦㍥晢扣㈹搷挵昷搸㜷晥㙢㕤㝥㔰晣㉤㐲㘶㔳㠶㐶挷捤收㘸愰改㈸㑣㘸〱っ㘶㌳㕣㤷搳㔵〱愳搴攵敥㙣づ摦晢摢〷搳捦㕣㌲攳戶㘳ㅢ摦晣㘲㙥敦晤ㄵ㝦㥤㤱搹㔴愲搱㜱戳㔹挸㕤㉦㠲〹㔵㜱〷㈵挳昲昵㘲扡㤶挰㈸㜵㤱㍢㥢晡〷攷晥敤㠵敤摦㑤扦㜵摤摤攷㝤㝡捥昷㜳ㄴ㝦慦㤲搹搴愰搱㜱戳愹攵慥敢㘰㐲㑢戹㠳㤲㠲㤱晡ㄸ扡敡㘱㤴㍡挷㥤㑤搹挳㑦㥦昴户㔳㍥㉢㌹改扡㉥㥤攳㑦慥晣㐱昱ㄷ㍣㤹㑤〳ㅡㅤ㌷㥢㐶敥㝡ㄹ㑣㘸㌹㜷㔰㔲㌰㐲慦愰㙢㈵㡣㔲愷扢戳㤹㤸㍦戳㜷挱搶㤷愷摥㜴敥捥ㅦ敤㝢搴㍢愳ㄵ㝦搳㤴搹ㅣ㠷㐶挷捤收㜸敥晡〴㤸搰ㅦ戹㠳㤲㠲㐲扤㡡慥ㄳ㘱㤴㕡攵捥收挵㈷㐳挳愶晦㤸㍦㜳㑤晥搰愷㘲摤昴捥㡡扦昲捡㙣㑥㐶愳攳㘶㜳ち搰昴愹㌰愱搳戸㠳㤲㠲㘱晡㜴扡捥㠰㔱㙡㠵㍢㥢㉦扦㜸攴扤挷摥晦愴㜸攳㤵晢摤摣敢搰㌷㥥㔶晣摤㕢㘶㜳ㄶㅡㅤ㌷㥢搵摣昵搹㌰愱㌵摣㐱挹戰㘱晡ㅣ扡捥㠵㔱敡ㄸ㜷㌶扦扣昷搰晡㙦㝦昸戹攴扡㐵扤晢晣昹攸㐱ㅢㄴ晦〸㤰搹㥣㡦㐶挷捤收㑦摣昵〵㌰愱ぢ戹㠳㤲㠲〲㝤ㄱ㕤㙢㘱㤴㕡散捥㘶昲㈹㕢㌶ㅦ搸昹㠸改て昴㜹攰㠸㠳㉡愶㥣慣昸搷㠸捣收ㄲ㌴㍡㙥㌶㤷㜲搷㤷挱㠴搶㜱〷㈵〵㜹晡㜲扡搶挳㈸㔵敥捥收扤散〳扡㑥㍢戳挷㤸ぢㄷ㍥摡㝤㕢攷敡㈲搵㤳挹㜸㠷慥㠴改戸搹㕣〵㌴㝤㌵㜱晦っ㠳搹攴敢㙢攸扡ㄶ㐶愹昹敥㙣挶搴㉤慥改㝥攷ㅢ攳㙦㕡㜹㘴晥昵㘷捣㝢㔵昱敦㌳㤹捤〶㌴㍡㙥㌶ㅢ戹敢敢㘱㐲㌷㜰〷㈵〵挳昵㡤㜴摤〴愳搴ㅣ㜷㌶㠳㥦㑡㔳户㕥㔴㕡㜲改㔹㌳扥ㄹㅥㅢ扢㡦攲ㅦ㡡㌲㥢㕢搰攸戸搹摣捡㕤摦〶ㄳ扡㥤㍢㈸ㄹ㌶㐲摦㐱搷㕦㘰㤴㥡攱捥收摢㠲㘷㡥ㅣ㤷㜷攷攴扦摥昸昳㌶扤㘵昱㜰戵ぢ㤳昱づ摤〵搳㜱戳戹ㅢ㘸㝡ㄳ㜱敦㠱挱捦昰㘱晡㕥扡敥㠳㔱㙡愲㍢㥢愹㘹攷㕦搱㍢㝣搰㤸〷摥㝤㙢攰づ㝢ㅦ㤸愶㜶㘵㌲摥愱〷㘰㍡㙥㌶て〲㑤㙦㈶敥㐳㌰㤸捤㔰晤㌰㕤㝦㠵㔱㙡㡣㍢㥢昴慡摢㡢㕦㜹㝢攸捣昳㈶晣㝥搲戳慢㜴㤱摡㡤挹㜸㠷ㅥ㠱改戸搹㍣ち㌴扤㠵戸㡦挱攰戸ㄹ慡ㅦ愷敢〹ㄸ愵㐶扡戳㔹㜷换㜳㑦敥晡捡愴挹㜷晦㔴㜵昵㌵搷晤昳㜹搵㥢挹㜸㠷㥥㠲改戸搹㍣つ㌴晤っ㜱㥦㠵挱㜱㔳愴户搲昵ㅣ㡣㔲昹敥㙣㉡㑦㝢敦戹搲挹㌵搳晥㍡散挵敥〷攷㍤扢愱换昳〸ㅦ敡晥戱㌸扥㍥扡ㅣ㝦㝥户晣㘵㥦㍦〴㝦〸戶攵㤲〶慥㘸㔴ㄶ㔶㡥愸ㅣ㍡戴愲㌰㉦㕡㄰捤捣〱㙣㕢晦㜶收㡦捡㉥㤵昳慡㙡㉢敡㤶换ㅦ搳㝤挶㐵攳戱㤶扦慤〷戹戱㜱㜵㡤戵ㄵ昱摥昶㘰㘹㐳戴㈱戶㥢㍦搶〲ㄲㄸ㔶㡡㑢つ戱戸散慦慦㝦搸摣㘸㜵㘳㙣散㡡㉡㈷扣扢㉦㡣ぢつ㜵ぢ㤲㐷㑢敡㘳挷㌴㐷〳㌳ㅡ㡢㉢㘱换〴㍢挰搲〹㌹昳敡㔷扣愸㉥ㅥ慢㤵改つ慡㌹愴慡㝣㐹慣扥㌴挶敢㘸戱ち愱摡㤳㈱昷㙡挷愰㤹戵㈰㡡敢ㄷㄵ晤扤摥捡〹㉢ㅡ㘲戵ㄵ戱ち捣㜷㘹慣扥㘱攵散攸㠲敡㔸慦㠴ㄴ㘷㥦〸散㥡攰㉥愹㉢㙦㡣ㄷ搷搵㌶搴搷㔵㈷㐶挶㔶㉣㡢攲ち㑢挵昴扡㡡ㄸ㉥㤰㘴㜰㑢㔳㘹㥤㍡㈹㤵戶慦敤㉡〵㜱攳㐳攴㠳昰㝣挴扢攳㌳摦㈵昱戰ㅢ㌲ぢ散挰愲㍡挶㘳㌲㝤慦ㄴ㘰㠲㑢㤸㠱挹ㄳ㍤㥣㜸搱㤱搹〳㤲㘷换ㅣ㥢㍦戹晦扦挹改改㍢戹散㈷㉣挳㔵愸㐹搱摡㡡敡㔸㝤慢㤷㑣ㄵ㘷愴㕦㠰挹摣ㅦ㘷㜳㔲昵㌲㤰愱㔶愸㤵㤹换慢㉡ㅡㄶ㠵ㄶ挵慡ㄶ㉥攲慦挴戸慣㥡㤵㐵㘹〳㥢㝥ㄱ㉥扤㡤收㈵㤸㜰㌸㉤昴㌲㤳㐲㘱晤㡡搳捦散㡦㝦摢㝦㝤㉢ㅤ愳戴㕣㑦挳挵捦㜸㘶㑤㐹㕤㝤扣㔳㈷ㅢ换㐹搱昸愲〶ㅥ㥥慤〷㠹昷㑦㥡㔷㘱㌲昷㠲㐹㜹昹慣㍢㤲㌲㜸㤵戰㙢捤昸㔸㘵ㄴ搷㘶攵散㔶搱捣ㅡ攷㜲摦昸㔸扣㕣昳扡攰㘴㥣㉢㉢㐲㘸攱攴敦㔲挳愳㍦戶愲㘱㝣戴㈱摡戹〶㔷ㄸ昱㈹㘹㈴つ㤲㔱㑥㡢㈳扢㡡捦㡣づ扢㍤㈰㐴愴改㐱挹ㄶ㠷㠳㠴ㄳ〷攷㑢㕡㈷搷戶㑥〲㜳敦ぢㄲ㈱晦㠱㥥㜸愵㄰ㄷ㌰㉢㈶挶㙡㘷慦㕣ㅡ㡢㌳㍤㉢搴慡㤴晥搳㡢㘰㌳换ㄷ捣㘹愸慡㡥て挱㑣㈷搶搷㌵㉥敤㐸ㅣ㘲改搷㘰捣㤶戹㌷㡥攲戶㜳㠲㕣㘹㥤㤷昱戳㈹㉢㑢换㈲ㅡ㍤㝡㑦ㅡㅥ慤〰摢㡥㝦㘴搳晦挲㍦攱搶㘲㤹戹挸㘸捦㔵搵㑣攴㜷愹㠱㐲戳敢㘳㜲㥤㌸㑢㍡㔰扢㙢捤扣扡晡㈵ぢ敡敡㤶昰㜸敡㈶扤昸愲㔸慣㠱搷㕥戳摤㙢捤㜲㑤㔹愹㑥㥤ㄲ慥㡢㝡㉥搲敥〱晣搰㍢㌰㕤挷㔶㔷昷㌳㠸昱搰扢㜰㜵挲㔵攰㔰ㄳㅡ㍢搴挹昵敦㝥㌵昸昲慤ㅥ戲愲㍡扥㐲昵〱㙤㕥㥡㝣攷搹搰摡愱戵㕤愷摤昶挳㠹㡦㕦㍣愱愹㑥昵㜶〳㠱㉢愸〳〰㤴㠳户晥〰㐶敤㡡㌴㝥㥤愰㥤戸改㡦搰搷ㅦ搳㝣〲㠳㉦〵㤱ㄹ摦〹㥦㌹㕤㌵㄰晦昲㝢㐱㝦㑥昳〵㡣ㅡ〴挳戳㔲㝦〹㘳㌶ㄵ〱㍥㍦㙣昹挰昶㠵㍢昸㠱㝤〳㙦㔸户ㄲ㔳㠳㤱挱て㑤㔳㈴㑤㔹㌴㈵㔱㈱〰㕢〵挸㜴〳㠱㡢戶晢㘳㤸〸昰㉢挷㜷㐲㥡㕤㠰摦戹てち愳㜹愸㜹〴㐸㜷扡㉡て㌱ㄱ愰ㄳㅣ㥡㡢㕥㉡ㅦ㉥ㄱ㈰ㄳ㍤戳愹㥦㝦昷〸㌰ㄴ敥愰〰㥡㤸扡㤵㤸㉡挰㌸㥢〰㕦〱摣㉡挰㤷㙥㈰㜰㥤㜸㌸㤰㜲㌸㡢ㅤ㌹攵捦㤱㘶ㄷ愰〷挲扡㈷㑤㉦ㄸ㡦〰扢㌸㕤㌵〲㈰㈲挰慥㑣摡つ㐶㡤㠴㑢〴攸㡤㥥搹搴㝢㕥〱㡡攰づち戰〷㌱㜵㉢㌱㜵〰挶搹〴㜸㍤㤹〰慦戹㠱挰愵改㔱㐰捡攱㉣〶㜰捡晦㑣㉡挰扥〸敢㐱㌴㠳㘱㍣〲っ㜱扡敡㘰㠰㠸〰晢㌳㈹て㐶㡤㠱㑢〴ㄸ㡡㥥搹搴摦扤〲㡣㠶㍢㈸㐰㈱㌱㜵㉢㌱㌵ㄶ攳㙣〲㍣㤶㑣㠰㉤㙥㈰㜰㌵㝣㍣㤰㜲㌸㡢㠳戱㔳昵㐸㔲〱挶㈰慣挷搲㡣㠳昱〸㌰摥改慡〹〰ㄱ〱㈶㌰愹〴㐶昱晡户〸㌰ㄱ㍤戳愹晢扣〲㤴挰ㅤㄴ㘰㉡㌱㜵㉢㌱㌵〹攳㙣〲摣㤶㑣㠰㕢摤㐰攰〲晣㔴㈰攵㜰ㄶ戳㌹攵㥢㤳ち㌰ㄷ㘱㍤㡦收㌰ㄸ㡦〰㐷㌸㕤㌵つ㈰㈲挰㤱㑣㥡て愳㘶挰㈵〲ㅣ㠵㥥搹搴㌵㕥〱愶挳ㅤㄴ㈰㑡㑣摤㑡㑣捤挴㌸㥢〰㤷㈶ㄳ攰ㄲ㌷㄰戸收㍦ぢ㐸㌹㥣挵㘲㑥㜹㙤㔲〱慡ㄱ搶㌵㌴戵㌰ㅥ〱㤶㍡㕤㔵ち㄰ㄱ攰ㄸ㈶搵挳愸㌹㜰㠹〰㜱昴捣愶搶㜸〵㤸つ㜷㔰㠰攵挴搴慤挴搴㕣㡣戳〹㜰㜲㌲〱㑥㜲〳㠱㘵㠶挳㠱㤴挳㔹㥣挸㈹慦㑡㉡挰挹〸敢㔳㘸㑥㠵昱〸㜰扡搳㔵㐷〰㐴〴㌸㠳㐹㘷挲愸昹㜰㠹〰㘷愱㘷㌶戵捣㉢挰㤱㜰〷〵㌸㠷㤸扡㤵㤸㍡ち攳㙣〲㔴㈷ㄳ㘰㠹ㅢ〸慣㙣ㅣつ愴ㅣ捥攲㘲㑥戹㉡愹〰㤷㈲慣㉦愳㔹〷攳ㄱ㘰扤搳㔵㔱㠰㠸〰㔷㌰改㑡ㄸ㔵づ㤷〸㜰ㄵ㝡㘶㔳㐷㝢〵㔸〰㜷㔰㠰㙢㤱ㅦ搶慤挴㔴〵挶搹〴㤸㥢㑣㠰㌹㙥㈰戰㤸挲㔵㡦ㅣ捥攲ㄶ㑥戹㌴愹〰户㈱慣㙦愷戹〳挶㈳挰㥤㑥㔷㉤〲㠸〸㜰ㄷ㤳敥㠶㔱㡢攱ㄲ〱㌶愱㘷㌶㌵挵㉢㐰ㄵ摣㐱〱敥㈷愶㙥㈵愶㤶㘰㥣㑤㠰㌱挹〴ㄸ敤〶〲敢㌷戵㐰捡攱㉣ㅥ攵㤴㐷㈵ㄵ攰㌱㠴昵攳㌴㑦挰㜸〴㜸捡改慡㍡㠰㠸〰㑦㌳改ㄹㄸ㜵っ㕣㈲挰戳攸㤹㑤つ昳ち戰ㄴ敥愰〰捦ㄳ㔳户ㄲ㔳昵ㄸ㘷ㄳ㘰摦㘴〲っ㜴〳㠱㈵愳㐶㈰攵㜰ㄶ慦㜲捡晢㈴ㄵ攰㜵㠴昵ㅢ㌴㙦挲㜸〴昸户搳㔵换〰㈲〲扣挵愴户㘱搴ち戸㐴㠰㜷搰㌳㥢敡敢ㄵ㘰㌹摣㐱〱摥㈷愶㙥㈵愶㔶㘲㥣㑤㠰ㅥ挹〴搸挹つ〴㔶愹㡥〷㔲づ㘷昱〵愷扣㐳㔲〱扥㐲㔸晦㠷收㙢ㄸ㡦〰摦㍡㕤㜵〲㐰㐴㠰敦㤸昴㍤㡣㕡〵㤷〸昰〳㝡㘶㔳㔹㕥〱晥〸㜷㔰㠰㕦㠸愹㕢㠹愹ㄳ㌱捥㈶挰敦扦㈵昹㔵昸㌷㌷㄰㔸ㄸ㍢〵㐸㌹㥣㐵㐶㍡愶晣ぢ搲散扦ち㠷㄰搶㥤㘹戲㘰㍣〲㠴㥤慥㍡ㄵ㈰晤〹㤴捤愴㉥㌰敡㜴㜴㐵㠰慥攸㤹㑤㝤㡤㝤㌴晦㌱㜴ㅡ摣㐱〱㜶㐰㝥㔸户ㄲ㔳㕣㘰戳〹昰㔱㌲〱㍥㜴〳㠱戵戸搵㐰ㄲ〱㜶攳㤴摦㑦㉡㐰ㅦ㠴昵敥㌴㝤㌹扢㤶扦〶晢㌹㕤㜵㌶㠰晡㤳㑥づ㤳晡挳愸㜳搰ㄵ〱昶㐴捦㙣敡㑤慦〰㙢攰づち戰て昲挳扡㤵㤸㍡ㄷ攳㙣〲扣㤸㑣㠰㝦戸㠱挰昲摦㥦㠰㈴〲攴㜱捡捦㈷ㄵ㈰ㅦ㘱㕤㐰㌳㡣戳㙢ㄱ㘰戸搳㔵ㄷ〰愸㍦改㡣㘰㔲ㄱ㡣扡〸㕤ㄱ㘰㈴㝡㘶㔳㑦㜸〵戸㄰敥愰〰愳㤰ㅦ搶慤挴搴㕡㡣戳〹戰㌹㤹〰て扡㠱挰㡡攳愵㐰ㄲ〱㑡㌸攵晢㤳ち㌰〹㘱㍤㤹㘶ち㘷搷㈲挰㌴愷慢㉥〳㔰㝦搲㤹捥愴ㄹ㌰敡㜲㜴㐵㠰㤹攸㤹㑤摤攱ㄵ㘰ㅤ摣㐱〱㑡㤱ㅦ搶慤挴搴㝡㡣戳〹戰㌱㤹〰ㅢ摣㐰㘰㤱昳㉡㈰㠹〰昳㌹攵㙢㤳ち昰〷㠴㜵ㄹ捤搱㥣㕤㡢〰ぢ㥣慥扡ㅡ㐰晤昱搶攵㑣慡㠰㔱搷愰㉢〲挴搰㌳㥢㕡攷ㄵ攰捦㜰〷〵愸㐲㝥㔸户ㄲ㔳搷㘲㥣㑤㠰昳㤳〹㜰㥥ㅢ〸慣慢㙥〴㤲〸㔰捦㈹㥦㤳㔴㠰〶㠴㜵㈳捤㌲捥慥㐵㠰ㄵ㑥㔷㜱ㄱ戵㍦改慣㘴搲戱㌰敡㐶㜴㐵㠰攳搰㌳㥢㍡搵㉢挰つ㜰〷〵㔸㠵晣戰㙥㈵愶㙥挲㌸㥢〰挷㈶ㄳ㘰愵ㅢ〸㉣攵摥ち㈴ㄱ攰㑣㑥㜹㜹㔲〱㔶㈳慣捦愶㔹挳搹戵〸㜰慥搳㔵户〱愸㍦改㥣挷愴昳㘱搴ㅤ攸㡡〰㝦㐲捦㙣慡搶㉢挰敤㜰〷〵㔸㡢晣戰㙥㈵愶晥㠲㜱㌶〱㉡㤲〹㔰敥〶〲慢挷㜷〳㐹〴戸㤲㔳㡥㈶ㄵ攰㙡㠴昵㥦㘹慥攱散㕡〴戸捥改慡㑤〰敡㑦㍡ㅢ㤸戴ㄱ㐶摤㡢慥〸㜰㍤㝡㘶㔳㠷㜹〵戸〷敥愰〰㌷㈳㍦慣㕢㠹愹晢㌰捥㈶挰㡣㘴〲㑣㜷〳㠱〵敢〷㠱㈴〲摣捤㈹㑦㑤㉡挰㍤〸敢㝢㘹敥攳散㕡〴㜸挰改慡捤〰敡㑦㍡て㌲㘹㌳㡣㝡ㄸ㕤ㄱ攰㈱昴捣愶挶㜹〵㜸〸敥愰〰㡦㈰㍦慣㕢㠹愹扦㘲㥣㑤㠰愲㘴〲㡣㜰〳㠱㌵昲㐷㠱㈴〲㍣挳㈹ㄷ㈶ㄵ㘰㉢挲晡㌹㥡扦挳㜸〴㜸挱改慡㉤〰敡㑦㍡晦㘰搲㡢㌰敡㜱㜴㐵㠰㙤攸㤹㑤つ昶ち昰ㄸ摣㐱〱晥㠹晣戰㙥㈵愶㥥挰㌸㥢〰晤㤳〹㤰攳〶〲换昲㑦〳㐹〴㜸㥢㔳摥㈳愹〰敦㈲慣㥢㘸摥攳散㕡㡥㠰て㥣慥㝡〶㐰晤㐹攷㐳㈶㝤〴愳戶愲㉢〲㝣㡣㥥搹㔴㉦慦〰捦挲ㅤㄴ攰㜳攴㠷㜵㉢㌱昵ㅣ挶搹〴攸㤲㑣㠰㙣㌷攰慦〴挸㝣〱㐸敤㔸挱捤收㠴㉢攷㔶挵㤶㜳挹愹㕢㈵㙡攸㡢ㅢ攳つ㜵戲㍥搶戵㜲㝣摤㡣扡㠶昱㔵昱愵搵搱㤵㍢㔵扡㡤㜹㡢㘲戵㔸扤慥挷㈲戶捦㔷户㜴㘹慣㐲㔷㤶搶㌵搶㤷挷㈶㡦晦㕦㔸摤〶㍦㝣㜴戲戰㥤慥戰晤㜷ぢ戶㠰㔰㌸㑡戰愵㘵扥〸㐰晦扡㥢㔴昲㝢搶挸愵ㄹ㐱㘲昷ㄶ㐵㘷㔷㌵㔴挷戲㉢㘵㝤㕡摡㔹㤵㔰ㄱ㈵〱ㄵ㥤㉢㘷㉦挲㝡搴昸慥㤵ㄳ敢慢㉡慡慢㙡㘳晣㌰㝡㌸愹搳㘲ぢ戱晣㝦㐸㕤扣㡡㔵晢㕤㉢㘷搷㐷㙢攳㑢戹㤲㔹扥㜲挷㠴㥥㉣㜹㘶㔶㡥慢慡㡤㘳㌷昲㈹戲摤扤戲㜴㔱摤㜲摣扦搳㔸㔳㍢㌱扡㌴晥㍦昱愹㈸㝥㉣戲挹㐷愳搲㔵㝡扡捡㑡捦晡㙦㍦㥦搰昷㌸挷㝡攱捥㠸㕡戹㌳愲ㅦづ搵㠶晡慡〵㡤搴㑣㜶㤳て㥢㐱㈳ㅦ㘳㕡收㌶戴晣换㤶㥥㑦搱㔷㜳挰改㈶摣㥡㘲㕤晥㙥扥㉦㙡㜷愴敢ㅦ㌰愳㉥㍦挲㑣㤹㌸㘷㜲㑢㌵捥晦改㈶愳捣㤷㠰摣收攲㠷㥥㐸敥收ㅣ㐵㉣㠸攰㐱㠵㤳ㄳ〷〳㝢晥㈳㌳㕣㈹㌹㍣㐸扢戵㌴㑢戰㝥摥愵㜲㕡㜴㐱慣ㅡ换晥㌵搱㠶㙥㑥㠷昵ㄷ戸〳㈵敥挶㡡敢㙡㙡愲㍣敡㜸㉢㑤㘹㜹戴㍡㤶㔵㌹戶戱愱㙥㝡㔵慤慥㠴㤱㐳搳㜵㐵㔷挰ㄵ㕤攱㉣搰㔷捥㘲㌹㤰戴㠹㔵户㌰㕡㕦搵戰愸愶慡㍣㡢ㅤ㤶散晣㑦ㅣ慥㌸晦㌳㈰愶搹捣搷㠹㝦挵摦㔹㜷挷挷㍤〴㐵㌲㤴㡥ㅦ㍦づ敡㜴ㄵ挲㝦敡扦慣ㄶ挱㜷㡦晣㑣搱㍦〳㉤ㄳ㙦㌸摣昳攷㉢㔹㡤㠵攷慢㔵昰挸昷㤳㝡㠵〹㜸敢㕦㤰捡〶摦ㄹ晦㠴㘹戵㤴愰㌳ㄲ挲搳敡愲ㄵ㈵搱㜲摣ㄶ搷搹扤㈹㉥ぢㅦ㉤扦㙤敡㈳㉣敥㈸挶㤲㌵敡㤰㤶㔵㔵挴敡戳攸㈸挵㑤㝦ㄹ㉣ぢ〹㌹㥦㈱㤶戹㍢愵㘵㘶㘶㘷搹昶㌵搹㘰敤攵㉥㤹㝢㙦㉡㥣ㅣ挰晦散搰㈲慥愳㠱㔶㈷㔸晤㉢攸攸摦挸改㔵㜴挹挷㤷昰㍢ㄳ戶挳㘴扥㠶愰晦戳㐹慣戳㐰㌵㠶㐶㔲㠶摣㑥挶ち㤰㉣㔴㑢㐸改㐸愶㄰挹昶㤴㝣㠴㥣㙡㡦㉣㜳㡦㕡愸ㄴ㐷㜹慣㈲散㝣挵戲戴㠴ㅦ㐷㝡㝡〶㍥敡㤰扦㕣㉥戰㕢㠰搵㤴挶愴ㄶ㐴昵挵ㄴ㐲㉣㈳捣收挹〲晣㌲摥㠳昵㌲扣㔸捥摥㡥㝦㘴ぢ㠷㜵㍡ㄵ〸慢㝦挱ㅡ攲㈱㝡挲晣搴㌴㈴挷愵㉦ㄸ昵〱扡晣つ〰㑤昳昳㑡㝤㠴ㅥ㝦㘶攱㠲ㅥ戴㤱捤昷㘵愸㍥㠶㤷㕦㠸㍡㐴㤰㑦搰攲昷㑣昳㜱㤷〵㙦敡攳敥㌳㡥挰㕢昳〶㑦㜳摣愹捦攱㌱㔳㐶搳㝣㤸晣㐸㜵㌶ㄳ扦戰㈷㜴㘱㐲㔷㈶㝣㠹〴㝥愰愱㙥攸戵〸㠵㝢扢㉣㐲㐵㤰〳愱扥昱㠰㝡㠴摡㠱愰㍢ㄲ昴㔷㈴昸㠵晡ㅤ扥ㄴ㐲昱㌳ㄱ愱㝡㄰㠴㉣ㄳ㠴敡〵㙦㙡愱搲㌱㑣㠴摡㔹㐰㥣㡥㘲昵㠱㐵愸㕤㤰愳㜷㘵㈲㉢ㄳ㉣〹扢㌱愱㌷ㄳ㔸慣㈰㐲昵㐱捦㈳㤴昵㠸敡㡢ㅣ〸挵㠲〵〳敡ㄱ㙡て㠲昶㈳㈸㡢ぢ晣㐲戱愲㈰㠵㔰慣㌷㄰愱晡ㄳ㠴㠵〷〹㐲敤〵㙦㙡愱㔸愰㠰ㄷ㙥㐸㈴〸ㅡ昲㘶㤵㠲㤹㌲㝣收㠸摡ㅢ㌹㝡ㅦ㈶戲㠲挱㤲㌰㠰〹〳㤹挰愲〶ㄱ㙡㕦昴㍣㐲つ戵ㅤ㔱㠳㤱〳愱昶昰㠰㝡㠴摡㡦愰㐳〸捡㈲〴扦㔰慣㍣㐸㈱ㄴ敢ㄲ㐴愸㍣㠲戰㐰㈱㐱愸㝣㜸㔳ぢ挵㐲〶扣㜰㘵㤳㈰㘸挸㥢搵っㄶㅤ㠶㈱㐷ㄷ㌲㤱㤵づ㤶㠴攱㑣ㄸ挱〴ㄶ㍦㠸㔰㐵攸㜹㠴ㅡ㘹ㄳ敡〰攴㐰㈸ㄶ㐰ㄸ㔰㡦㔰〷ㄲ昴㈰㠲戲㔸挱㉦搴ㄸ昸㔲〸㌵ㄶ㈹㈲搴挱〴ㄹ㠷㕥㠲㔰㘳攰㑤㉤ㄴぢㅥ昰㐲㌵〴㐱㡣㔰慣㝡㌰㔳㠶捦ㅣ㔱攳㤰愳㡢㤹挸㡡〸㑢挲㜸㈶㑣㘰〲㡢㈴㐴愸ㄲ昴㕡㠴挲㝤㠴㤶敦愸㐹挸㠱㔰㉣㤴㌰愰ㅥ愱㈶ㄳ㜴ち㐱㔹搴攰ㄷ㡡㤵っ㈹㠴㘲㥤㠳〸㌵㡤㈰㉣㜸㐸㄰㙡〶扣愹㠵㘲㘱〴㕥戸改㤰㈰㘸挸㥢搵ㄱ㘶捡昰ㄹ愱づ㐱㡥㍥㤴㠹慣㥣戰㈴捣㘲㐲㈹ㄳ㔸㑣㈱㐲捤㐶慦㐵㈸摣攲㘸ㄱ㙡㉥㜲㈰㔴搴〳敡ㄱ㙡ㅥ㐱て㈳㈸㡢ㅦ晣㐲戱攲㈱㠵㔰慣㠷㄰愱㡥㈰〸ぢ㈳ㄲ㠴㥡て㙦㙡愱㔸㐰㠱ㄷ敥㐰㈴〸ㅡ昲㘶ㄵ㠵㐵㠷㍦㈰㐷㤷㌱㤱ㄵㄶ㤶㠴愳㤹㄰㘵〲㡢㉥㐴愸〵攸㜹㠴戲晥搴慢㐰づ㠴㘲攱㠵〱昵〸ㄵ㈳㘸㈵㐱㑦㐴㠲㕦愸㤳攱㑢㈱ㄴ敢㈶㐴愸㐵〴㘱〱㐵㠲㔰㡢攱㑤㉤ㄴぢ㉤昰挲敤㠸〴㌱㐲戱摡挲㑣ㄹ㍥㜳㐴㔵㈳㐷搷㌰㤱㤵ㄸ㤶㠴㕡㈶搴㌱㠱挵ㄹ㈲搴㔲昴㕡㠴挲㡤愱㤶㈳慡ㅥ㌹㄰㡡〵ㅡ〶搴㈳㔴㥣愰㝣愸㠵㘲㌱㠵㕦㈸㔶㔰愴㄰㡡昵ㄵ㈲搴㌲㠲戰搰㈲㐱愸ㄵ昰愶ㄶ㡡〵ㄹ㜸攱昲㍢㐱搰㤰㌷慢㌲捣㤴攱㌳㐲ㅤ㡢ㅣ㝤ㅣㄳ㔹戱㘱㐹㌸㥥〹㈷㌰攱㉡㈴㠸㔰㝦㐴捦㈳搴㜰㥢㔰㈷㈲〷㐲戱㤰挳㠰㝡㠴㍡㠹愰㈷ㄳ㤴㐵ㄷ㝥愱㔸㘹㤱㐲㈸搶㘱㠸㔰愷ㄲ㠴〵ㄹ〹㐲㥤づ㙦㙡愱㔸戸㠱ㄷ㙥㔴㈴〸ㅡ昲㘶昵㠶㤹㌲㝣㐶愸㌳㤱愳捦㘲㈲㉢㍢㉣〹慢㤹㜰㌶ㄳ㔸散㈱㐲慤㐱捦㈳㤴昵㍢敡㕣攴㐰㈸ㄶ㝣ㄸ㔰㡦㔰攷ㄱ昴㝣㠲戲㌸挳㉦ㄴ㉢㌲㔲〸挵㝡つㄱ敡〲㠲戰㜰㈳㐱愸㡢攰㑤㉤ㄴぢ㍣昰挲㕤㡢〴㐱㐳摥慣昲㌰㔳㠶捦〸㜵㌱㜲昴㈵㑣㘴〵㠸㈵攱㔲㈶㕣挶〴ㄶ㠵㠸㔰敢搰㙢ㄱち㜷晡㕡㑥扤昵挸㠱㔰㉣っ㌱愰ㅥ愱慥㈰攸㤵〴㘵ㄱ㠷㕦㈸㔶㙥愴㄰㡡㜵ㅤ㈲搴搵〴㘱㠱㐷㠲㔰搷挰㥢㕡㈸ㄶ㠲攰㠵㕢ㄸ〹㠲㠶扣摦㠲㌵㔳㠶捦〸㜵ㅤ㜲昴〶㈶扥㙤㑦搸挸㠴敢㤹昰づㄲ㐴愸ㅢ搰昳〸㌵挲㈶搴㑤挸㠱㔰㉣㈰㌱㝢昵〸㜵㌳㐱㙦㈱㈸㡢㍤晣㐲戱挲㈳㠵㔰慣晦㄰愱㙥㈳〸ぢ㐱ㄲ㠴扡〳摥搴㐲戱㘰〴㉦摣捦㐸㄰㌴攴捤慡ㄱ㌳㘵昸㡣㔰㜷㈲㐷摦挵㐴㔶㤴㔸ㄲ敥㘶挲㈶㈶戰挸㐴㠴扡〷㍤㡦㔰搶㉦昳晢㤰〳愱㔸㘸㘲㐰㍤㐲摤㑦搰〷〸㥡㠱㍦㝢晤㐲戱ㄲ㈴㠵㔰慣ㄳㄱ愱㌶ㄳ㠴〵㈳〹㐲㍤っ㙦㙡愱㔸㔸㠲昹攱收㐶㠲愰㈱㙦㔶㤷㤸㈹挳㘷㠴晡ㅢ㜲昴㈳㑣㘴攵㠹㈵攱㔱㈶㙣㘱〲㡢㔱㐴愸挷搰昳〸㌵捣㜶㐴㍤㠱ㅣ〸挵㠲ㄴ〳敡ㄱ敡㐹㠲㍥㐵㔰ㄶ㡦昸㠵㘲挵㐸ち愱㔸㑦㈲㐲㍤㐳㄰ㄶ㤶㈴〸戵ㄵ摥搴㐲戱〰㐵㠴㝡㡥㈰㐶愸ㅣ㜸捤㤴㍤㐲晤ㅤ㌹晡㜹㈶戲㐲挵㤲昰〲ㄳ晥挱〴ㄶ慤㠸㔰㉦愲搷㈲ㄴ敥㉡户㝣㐷扤㠴ㅣ〸挵挲ㄵ〳敡ㄱ敡㘵㠲扥㐲㔰ㄶ㤹昸㠵㘲㘵㐹ち愱㔸㜷㈲㐲扤㑡㄰ㄶ愰㈴〸昵㍡扣愹㠵ㅡ㡥㘱㈲搴ㅢ〴㌱㐲戱㕡挵㑣搹㈳搴㥢挸搱晦㘲㘲㤱㍤攱摦㑣㜸㡢〹㉣㙥ㄱ愱摥㐶慦㐵㈸摣昰㙥ㄱ敡㕤攴㐰㈸ㄶ戸㤸扤㝡㠴㙡㈲攸㝢〴㘵㌱㡡㕦㈸㔶愰愴㄰㡡昵㈹㈲搴〷〴㘱愱㑡㠲㔰ㅦ挱㥢㕡㈸ㄶ戴㠸㔰ㅦㄳ挴〸挵慡ㄶ㌳㘵㡦㔰㥦㈰㐷㝦捡㐴㔶扣㔸ㄲ㍥㘳挲攷㑣㘰ㄱ㡣〸昵〵㝡ㅥ愱慣㤷㔹扥㐲づ㠴㘲㈱㡣〱昵〸昵ㅦ㠲㝥㑤㔰ㄶ慤昸㠵㘲愵㑡ち愱㔸挷㈲㐲㝤㑢㤰愳搱㑢㄰敡㝢㜸㔳ぢ挵挲ㄷㄱ敡〷㠲ㄸ愱㔸晤㘲愶散ㄱ敡㐷攴攸㥦㤸㔸㘱㑦昸㤹〹扦㌰㈱㠶〴ㄱ敡㔷昴㍣㐲㔹㝦㡦晡ㅤ㌹㄰㡡〵㌳㘶慦ㅥ愱戶ㄳ㌴つ㤷攰ㄵ㡢㕢晣㐲戱愲㈵㠵㔰慣㜷ㄱ愱㜰㤵㌶㑤㉤㐳㉦㐱㈸摣晤摡〶愱㔶㘰㤸〸㤵㐹㄰㈳ㄴ慢㘴捣㤴㍤㐲㠵㤰愳㍢㌳㤱ㄵ㌴㤶㠴㉣㈶昰㌹㜸㡡㐵㌵㈲㔴ㄸ㍤㡦㔰搶摦捣扢㈰〷㐲戱戰挶㠰㝡㠴敡㑡搰㙥〴㘵ㄱ㡣㕦㈸㔶扥愴㄰㡡㜵㌱㈲㔴㠴㈰㉣㤰㐹㄰㙡㐷㜸㔳ㅦ㔱㉣愴ㄱ愱㜶㈲㠸ㄱ㡡搵㌴㘶捡ㅥ愱㝡㈰㐷昷㘴㈲㉢㙤㉣〹扤㤸戰㌳ㄳ㔸㝣㈳㐲敤㠲㕥㡢㔰㜸戸㠲攵㍢㙡㌷攴㐰㈸ㄶ攰ㄸ㔰㡦㔰扤〹摡㠷愰㉣㤶昱ぢ㜵㌵㝣㈹㠴晡㌳㔲㐴愸扥〴㘱㈱㑤㠲㔰晤攰㑤㉤ㄴぢ㙥㐴愸ㅣ㠲ㄸ愱㌶挰㙢愶散ㄱ慡㍦㜲昴㥥㑣㘴㐵㡥㈵㘱㉦㈶攴㌲㠱㐵㍡㈲搴摥攸戵〸㠵攷㍥㔸㠴ㅡ㠰ㅣ〸挵㐲ㅤ〳敡ㄱ㙡㈰㐱昷㈵㈸㡢㙡晣㐲摤〳㕦ち愱㔸㘷㈳㐲つ㈶挸㝤攸㈵〸㌵〴摥搴㐲戱㌰㐷㠴摡㥦㈰㐶㈸㔶攷㤸㈹㝢㠴捡㐳㡥ㅥ捡㐴㔶敥㔸ㄲ昲㤹㔰挰〴ㄶ昳㠸㔰挳搰昳〸㘵扤ㄴ㍣ㅣ㌹㄰敡ㄱて愸㐷愸ㄱ〴㉤㈲㈸㡢㙦晣㐲戱攲㈶㠵㔰慣挷ㄱ愱づ㈰〸ぢ㜳ㄲ㠴㍡〸摥搴㐲戱㠰㐷㠴ㅡ㐵㄰㈳ㄴ慢㜸㉣㍡ㅣ㡣ㅣ㍤㥡㠹慣昰戱㈴㡣㘱挲㔸㈶戰攸㐷㠴ㅡ㠷㕥㡢㔰㜸㕡㠶攵㠸ㅡ㡦ㅣ〸挵挲ㅦ〳敡ㄱ㙡〲㐱㑢〸晡㌶ㄲ晣㐲戱㌲㈷㠵㔰慣摢ㄱ愱㈶ㄱ㠴〵㍣〹㐲㑤㠱㌷戵㔰㉣昴ㄱ愱愶ㄲ挴〸挵㙡ㅦ㌳㘵昸捣㙦收搳㤰愳愷㌳㤱㤵㐰㤶㠴ㄹ㑣㤸挹〴ㄶ〷㠹㔰㠷愰搷㈲ㄴㅥ攴㘱ㄱ㙡ㄶ㜲㈰ㄴぢ㠴っ愸㐷愸㔲㠲捥㈶㈸㙢〹㘴戲㜳搸㜳㈷㥢挹昵㘰晦㌲㘷㘰〹㕡昶㔰挹挵攸搲㠶㤵搵㈸〰㘰㤳换㥥㑥㡢ぢ戸㘱昱㘱㌱戶慥ㅥ㡢㑣ㄹ晥㘷ㄲ㌴㡦㝤ㅥ㍢捥敥攱㝢摥㠳っ㘳㠴㙢摤㤹㌷晤ㄲ㝣愶㐱昳㜸㑥扣攵收㙦㡥攱ㄶ㥡㠷㈹昶㤸㕥㔵㕥㕦ㄷ慦慢㙣攸㔷㡡晡㤶㝥㝣㝥㐶㘵㕡㕡摥搸捣ㅢ㠰㘸摤㈷㠹㘵搴昲㔹㥦换㜸㍦㜹㜸㐹㙤摤昲㕡㤹㑤㘶㥣㡦ㄱㄱ扤㍡㜷收㙥挲摣て户㍤㈱㕥㠴敢攲ㅣ慣て㠷敤摡㈹挲㠵㘵㙥ㄱ㉥㉥㑢㠳㉢挹搲攰㙡㌲户捣㜴晣〲搲搶愵㕤㘲慢〵慡㕣㔵愸㔸㐶攷捥㉡搷昷戰㡡挰㤲㜰昳摤晥愱㄰㔷㠴㌳㌷㠲㜲摢〶㈵㉡捡挱㐲散㐸㔸㍤ㅦ㈶ㅣ改㠴㠹搳ㄷ㍡ち戶㕢昱戸㌲㑦㘵㑢攸て昰㜵㠱㑦㤶扣昱㉣搶㜸愸っ㥥ㅤ攰㐹㝣戶㙡攸㘸戸㜷㠴ㅢ户戰㥢㥢摡㜹〸㐵㌲㕣㜴㥤㠳㕤攸晥㌴攵㐸搵㑤㘸愹㄰㠲昲㈱挴攰㘲㐳摥㔹昰昲挰㔵敢挰㤲㠷ぢ〲戸㌹ㄳ㈹晣戸搵愵昰昰㈳㑦晣挸戴搹㑦ㄵ昲昰㤱㠵搱攷ㄶ挹㌶㡤㉥愶搱搵㙤愸〸ㅡ晣搸搴挵㠰愳愴摣㠵㕥〲慢慢㘱挲㤱ㅤ㄰ㄴㅦ愵搱搴㐲㤳扥㈶搹挸㡥㈶㌸㠰愳〶搲挴ㄹ㙣㐲㑢昵㈰㉣㕤㡤㜰㌵㌳敢〵慦㌰㕢㡤㥤〵㤹㥤〹㙦㤰搹捥㘶㍦㉢〱〵㘶扢愰捦㉤戲慢㘹散㘶ㅡ扤摤㠶敡㡢㠶㌰㍢摤换散㌸㑥敦㜸㤸㜰㘴て㈴愰㠱㐵〹晡㝣捣晡㤹攰晥捣挸愳㌹㠵㘹㑤㘸愹晥〸ち戳搳攰㙡㘶戶ㄷ扣挲散㔸㉢戳ㄵ㔶㘶㕣戴㤵㐹㥣〵ぢ㘶㝢愳捦㉤挲㐵㕡㘹っ㌰㡤㠱㙥㐳つ㐶㐳㤸㉤昳㌲㍢㥢搳㕢〳ㄳ㡥散㠷〴〱戵㌱ㅢ㘲㠲挳〱㉦捦㍡搵ㄷ㜲㘸ㄳ扡㉡て㐱㘱戶ㄶ慥㘶㘶昹昰ち戳挵㔶㘶㡢慣捣戸捡㉡㤳戸っㄶ捣㠶愱捦㉤挲㔵㔵㘹っ㌷㡤ㄱ㙥㐳ㅤ㠰㠶㌰慢昴㌲扢㥣搳㕢てㄳ㡥ㅣ㠸〴〱戵㌱㍢挸〴㐷〱㕥㥥㥢慡慦攵搰㈶㜴搵挱〸ち戳つ㜰㌵㌳ㅢ〳慦㌰㍢挲捡散㌰㉢戳戱㘶㍦㌷〲ち捣挶愱捦㉤㔲㙣ㅡ攳㑤㠳敢㥥摣搴㈴㌴㠴搹㕣㉦戳㥢㌹扤㕢㘰挲㤱挹㐸㐰挳㝥㌴㑥㌱挱昱捣㤸㐰㜳ㄷ㠷㌶ㄱ㝡ㅡ㠲挲㙣ㄳ㕣捤捣㘶挰㉢捣愶㔸㤹㑤戲㌲攳㍡愶㑣攲㝥㔸㌰㍢〴㝤㙥㤱㐳㑤㘳㤶㘹㜰愱㤲㥢㥡㡢㠶㌰㉢昱㌲㝢㤰搳摢っㄳ㡥捣㐳㠲㠰摡㍥戳挳㑣㜰㉡戰攴㜹慥㝡ぢ㠷㌶ㄱ晡〸〴㠵搹攳㜰㌵㌳㥢て慦㌰㍢挰捡慣挸捡㡣ぢ㡦㌲㠹愷㘱挱散て攸㜳㡢㤴㤹挶搱愶ㄱ㜵ㅢ慡〲つ㘱㌶摣换散㔹㑥㙦㉢㑣㌸挲㌵㐳〱戵㌱慢㌴挱㔹搸㡤㍣ㅢ㔶㙦攳搰㈶㜴搵㈲〴㠵搹换㜰㌵㌳㕢っ慦㌰摢搷捡㙣㠰㤵搹ㄲ戳㥦搷〰〵㘶搵攸㜳㡢搴㤸㐶慤㘹㜰㈹㤰㥢慡㐷㐳㤸敤敤㘵昶〶愷昷㈶㑣㌸挲㐵㍥㌴散㐷㘳㠳〹ㅥ捥っ摥ㄳ慥㥢㌸戴㠹搰换㄰ㄴ㘶敦挳搵捣㙣〵扣挲㙣㌷㉢戳㕤慣捣㔶㥡晤㝣っ㈸㌰㍢ㄶ㝤㙥㤱攳㑣攳㜸搳攰摡ㅤ㌷㜵㈲ㅡ挲慣㤷㤷搹愷㥣摥㘷㌰攱挸㐹㐸㐰挳捥散㘴ㄳ㍣㥡ㄹ㔱㥡㙦㌸戴〹㉤㜵㉡㠲挲散㍢戸㥡㤹㥤づ慦㌰ぢ㕢㤹㘵㔹㤹㜱㉤㑥㈶昱ㄳ㉣㤸㥤㠹㍥户挸㔹愶戱摡㌴捥㜶ㅢ敡㕣㌴㠴㔹挸换散ㄷ㑥敦㔷㤸㜰㠴换㘸〲㙡㍢ㅡ捦㌷挱㠵搸㡤㍣晦㔶㜷捡㌴捣㉥㐰㔰㤸㘵挲搵捣散㈲㜸㠵搹捦㍦摢㝥㔲晦〸敦つ㤸㑡攲敦㈰㕣㍣㤳㐹昰㝦㕢〰㘶ㄷ愳捦㉤㜲㠹㘹㕣㙡ㅡ㤷戹つ戵ㅥつ㘱昶㍤㈰㌷〲㔲〰戲㌹扤㉥㌰攱〸搷扤㤲㌲扢搲〴㔹挲㉣捦搲搵㍢㜱㘸ㄳ扡敡㙡〴㠵㔹㑦戸㥡㤹㕤〳慦㌰晢挴捡散㈳㉢戳㙢捤㝥㜶〵ㄴ㤸㕤㠷㍥户〸㔷户愴戱搱㌴戸㥣挵㑤摤㠴㠶㌰晢挰换慣㌷愷搷〷㈶ㅣ戹ㄹ〹㐹㤹摤㘲㠲㡤挰㤲攷昲敡㍤㌹戴㠹搰户㈱㈸捣㜲攱㙡㘶㜶〷扣挲散㜵㉢戳㔷慤捣晥㘲昶㌳㄰㔰㘰㜶㈷晡摣㈲㕣㡥㤲挶摤愶挱昵㈷㙥敡㍥㌴㠴搹㉢㕥㘶㠳㌸扤挱㌰攱挸晤㐸㐸捡散〱ㄳ攴㑤搹昲㡣㕦㕤挰愱㑤㠴摥㡣愰㌰㉢㠴慢㤹搹挳昰ち戳㘷慣捣㥥戲㌲晢慢搹捦㐸㐰㠱搹摦搰攷ㄶ㜹挴㌴ㅥ㌵㡤㉤㙥㐳㍤㠱㠶㌰㝢挲换散㐰㑥敦㈰㤸㜰㠴㑢㐱㐹㤹㍤㘵㠲愷㘰㌷昲扣㘰㕤捣愱㑤攸慡㘷㄰ㄴ㘶ㄳ攰㙡㘶戶ㄵ㕥㘱昶㠰㤵搹㝤㔶㘶捦㘱㤰㑣㘲㌲愰挰散敦攸㜳㡢㜰挱㐷ㅡ㉦㤸挶㍦摣㠶㝡〹つ㘱㜶㡦㤷搹㔴㑥㙦ㅡ㑣㌸挲戵㥢愴捣㕥㌱挱搵㠰㤷㘷て敢㔲づ㙤㐲㔷扤㡡愰㌰㥢〳㔷㌳戳搷攱ㄵ㘶㌷㔹㤹摤㘰㘵昶㠶搹捦攱㠰〲戳㌷搱攷ㄶ攱ち㡤㌴晥㙤ㅡ㙦戹つ昵㉥ㅡ挲㙣愳㤷搹㤱㥣摥㝣㤸㜰愴〹〹㐹㤹扤㘷㠲扣㍦㕡㥥㘳慣换㌹戴〹㕤昵〱㠲挲㉣〶㔷㌳戳㡦攰ㄵ㘶敢慣捣㉥戵㌲晢搸散愷ち㔰㘰昶〹晡摣㈲㥦㥡挶㘷愶昱戹摢㔰㕦愱㈱捣㉥昶㌲㕢挲改㔵挳㠴㈳晦㐱㐲㔲㘶㕦㥢㈰㙦㝣㤶㘷㈲敢㌸㠷㌶愱慢扥㐵㔰㤸㌵挲搵捣散㝢㜸㠵搹㙡㉢戳㌳慤捣㝥㌰晢㔹〹㈸㌰晢ㄱ㝤㙥㤱㥦㑣攳㘷搳昸挵㙤愸摦搱㄰㘶愷㝢㤹ㅤ挷改ㅤてㄳ㡥㙣㐷㐲㔲㘶㡣㐸昰㉡散㐶㕦㑤㜳ち㠷㌶愱愵㘴昹㠲慥搳攰㙡㘶挶攵ぢ㘱㜶慣㤵搹ち㉢戳㑣戳㥦戳〰〵㘶㕣戰攰ㄶ攱愲㠵㌴戸㐲㈱つ敤㌶㔴ㄷ㌴㠴搹㌲㉦戳戳㌹扤㌵㌰攱〸搷ㅦ㤸㙣晤换㤳敢ㄲㄲ摣挸っ摥㘶慣㉦攴㔰㘱㈶敢つ㜴慤㠵慢㤹ㄹ搷ㅢ㠴搹㘲㉢戳㐵㔶㘶㍢㤹晤㕣〶㈸㌰攳ち〳户㐸㑦搳攰㤲㠲㜸戸慣挰㑤㜱戵㐰㤸㔵㝡㤹㕤捥改慤㠷〹㐷㝡㈳㠱挹㔶㘶㝤㑣㤰昷㈰换㜳㥦昵戵ㅣ㉡捣晡㈲㈸㐷攳〶戸㥡㤹昵㠳㔷㤸ㅤ㘱㘵㜶㤸㤵ㄹ㤷〹昰㑡搳㌷〲ち捣戸㈴挰㉤戲愷㘹㜰つ㐰㍣戹㙥㐳昱昲扥㌰㥢敢㘵㜶㌳愷㜷ぢ㑣㌸㌲㄰〹㑣戶㌲攳㤵㝦〹摥捤㡣㑤㌴㜷㜱愸㌰ㅢ㡣㠸㌰摢〴㔷㌳㌳㕥搱ㄷ㘶㔳慣捣㈶㔹㤹昱扡扥散攷㝥㐰㠱ㄹ慦攱㜳㡢昰㍡扥㌴㜸搱㕥ㅡ〵㙥㐳昱㝡扣㌰㉢昱㌲㝢㤰搳摢っㄳ㡥昰㤲㍣㤳慤捣㜸愹㕥㠲扣㙢㔸㥥㐷慤户㜰愸㌰㤳㑢昰昴㍦づ㔷㌳戳㠳㤰㉦捣づ戰㌲㉢戲㌲ㅢ㘵昶昳㌴愰挰散㘰敥ㄴ㕢㘴戴㘹㡣㌱つ㕥㘹攷愶㜸〱㕤㤸つ昷㌲㝢㤶搳摢ちㄳ㡥㑣㐰〲㤳慤捣㜸㙤㕤㠲㡦㌲㘳ぢ捤㌶づㄵ㘶㜲捤㥣慥㤷攱㙡㘶挶㙢收挲㙣㕦㉢戳〱㔶㘶㔳捤㝥㕥〳ㄴ㤸㑤攳㑥戱㐵㜸愵㕣ㅡ扣㉣㉥つ㕥ㅡ攷愶㜸挵㕢㤸敤敤㘵昶〶愷昷㈶㑣㌸㔲㡡〴㈶㕢㤹昱㘲戸〴㜹㥦慦㍣㈷㕢㌷㜱㈸㤹㐵收㤸攰晢㌲㥤捣挳搱㍦搰㜷敤搵㝥㡢摦㈰晦㌳㤶㈷攰㤹挹㕣搷㑤敢㠴㝢㥢㥣㍢㠲㌲搲て昸敦戰㜸㜵㤷㌷〴昲㥤戹ㅢ㔸晦ㅦ㜰昸㜹戵㕣㐱㈷攲ㅥ㜸敢て㐱戸晢㤱愰㡢㝦㜱㐳㔱挲昶搵㘸户㍢挶昹户㠷晢敦㉥㘳扡捦㌷㈳㡥㔲㌹ㄷ㡣捤㝣㝢搵㔵晦戹改挰摣㉢㙥摦敥晥扢敡挹捦㜳〶㙥攸昶搵攸ㅥ㠷㍣㕥昳挶㍢敢㐶慢㜲㡣挸〵㡥㝥㠷收㕤ㅡ㌹愸㝡㠲搶敢戸㘵㈹昰晣搲ㅥ㙥挰晦晣搲㐸っ㐸㜸愱愶㐲㍥㉣㔵㠵づ㍦㌰戵㈳㐶㔰㈵㈱昶㈵㠹㉤㠱扢㝤挴慡捤㠸㌶ㄳ㡢㘳㠴㡤㔸㔷㜷晥〱㘲㕤摣㠰晦戹愴㤱㐶㈰攱㤵愶扦㜳㠸慤㐴㐷㠸㠵扤挴㝥㈰戱攳㄰㙡ㅦ戱攳捤㠸㌶ㄳ㍢〵㈳㙣挴㌲㤳ㄱ换㜰〳晥攷㡤㐶㑥〳ㄲ㕥戸〷捦㈱㜶ㄶ㍡㐲㉣摤㑢㙣㍢㠹㥤㡤㔰晢㠸慤㌱㈳摡㑣散㐲㡣戰ㄱ晢敤愷㈴㠷攲慦㙥挰晦ㅣ搱挸㕡㈰攱㠵晦ㅤ㈱㑥㥤慥㥤搴㘵攸〸戱㥦㌱愲昹㔰散㡣㘰昷换ㄱ㙡ㅦ戱昵㘶㐴㥢㠹㕤㡢ㄱ㌶㘲摦㈵㈳昶慤ㅢ昰㍦ㅦ㌴戲〱㐸㜸攱㍥㍡㠷搸㡤攸〸戱慦扤挴扡㤳搸捤〸戵㡦搸㉤㘶㐴㥢㠹摤㠵ㄱ㌶㘲㥦㈷㈳昶㤹ㅢ昰㍦昷㌳戲〹㐸㜸愱㙣挴㈱㜶㍦㍡㐲散ㄳ㉦戱㥤㐹散㐱㠴摡㐷㙣戳ㄹ搱㘶㘲㕢㌰挲㐶散晤㘴挴摥㜳〳晥攷㜹㐶ㅥ〷ㄲ㕥㜸㐶㤷㐳散㘹㜴㠴搸扢㕥㘲㝢㤰搸戳〸戵㡦搸㔶㌳愲捤挴戶㘱㠴㡤搸扦㤲ㄱ㝢搳つ昸㥦搳ㄹ㜹ㄹ㐸㜸愱㍣挵㈱昶ㅡ㍡㐲散㜵㉦戱㝤㐸散つ㠴摡㐷散㑤㌳愲捤挴㥡㌰挲㐶散攵㘴挴㕥㜲〳晥攷㙦㐶摥〷ㄲ㕥㘹㝡㍦㠷搸挷攸〸戱ㄷ扤挴昶㈷戱㑦ㄱ㙡ㅦ戱捦捣㠸㌶ㄳ晢〶㈳㙣挴㥥㑢㐶㙣慢ㅢ昰㍦㔷㌳昲ㅤ㤰昰挲慤㠲づ戱㥦搰ㄱ㘲捦㜸㠹㡤㈰戱㕦㄰㙡ㅦ戱㕦捤㠸㌶ㄳ敢㠴ㅤ搸㠸㍤㥥㡣搸㘳㙥挰晦扣捣㐸㈶㤰㠴搸㈸㠷㤸㐶㕦㠸㍤敡㈵㌶㥡挴戲ㄱ挲慢ㅤ扦㔲㜵㌱㈳摡㑣㙣㈷㡣挸愵捥扥㕦愹ㅥ㑡㐶㙣戳ㅢ昰㍦〷㌳搲ㄳ㐸㐲㙣㠲㐳㙣㔷昴㠵搸〳㕥㘲ㄳ㐹慣㌷㐲㜸戵㠳㔸ㅦ㌳愲捤挴昶挴㠸㕣ぢ戱㑤挹㠸摤敤〶晣捦户㡣攴〲㐹㠸㑤㜷㠸つ㐴㕦㠸摤改㈵㌶㤳挴〶㈱㠴㔷㍢㠸つ㌶㈳摡㑣慣〰㈳㜲㉤挴㙥㑤㐶散ㄶ㌷攰㝦㙥㘵愴㄰㐸㐲㙣㡥㐳㙣㈴晡㐲散㈶㉦戱㜹㈴㜶㈰㐲㜸戵㠳搸㐱㘶㐴㥢㠹ㄵ㘳㐴慥㠵搸㠶㘴挴慥㜳〳晥攷㔱㐶㈶〰㐹㠸ㅤ攵㄰㥢㡣扥㄰扢挶㑢慣㡣挴愶㈲㠴㔷㍢㠸㑤㌳㈳摡㑣慣ㄴ㈳㜲㉤挴慥㐸㐶㙣扤ㅢ昰㍦㘷㌲㌲〷㐸㐲㉣收㄰㍢ㅣ㝤㈱戶捥㑢㙣㈱㠹ㅤ㠹㄰㕥敤㈰㌶摦㡣㘸㌳戱㜲㡣挸戵㄰㕢㥢㡣搸㐵㙥挰晦晣挸㐸っ㐸㐲慣挶㈱㔶㠵扥㄰扢挰㑢慣㡥挴㤶㈰㠴㔷㍢㠸㔵㥢ㄱ㙤㈶ㄶ挷㠸㕣ぢ戱㜳㤲ㄱ㕢攳〶晣捦㠵㡣㌴〲㐹㠸㌵㍡挴㔶愲㉦挴㔶㝢㠹㉤㈷戱攳㄰挲慢ㅤ挴㡥㌷㈳摡㑣散ㄴ㡣挸戵㄰㍢㉤ㄹ戱㔳摤㠰晦㜹㡦㤱搳㠰㈴挴㑥㜰㠸㥤㠵扥㄰㍢搹㑢㙣ㄵ㠹㥤㡤㄰㕥敤㈰戶挶㡣㘸㌳戱ぢ㌱㈲搷㐲散㠴㘴挴㡥㜷〳晥攷㌸㐶搶〲㐹㠸㥤收㄰扢っ㝤㈱㜶慣㤷搸ㄹ㈴㜶㌹㐲㜸戵㠳搸㝡㌳愲捤挴慥挵㠸㕣ぢ戱挶㘴挴ㅡ摣㠰晦昹㡣㤱つ㐰ㄲ㘲攷㌸挴㙥㐴㕦㠸搵㝢㠹㥤㐷㘲㌷㈳㠴㔷㍢㠸摤㘲㐶戴㤹搸㕤ㄸ㤱㙢㈱㔶㤳㡣㔸戵ㅢ昰㍦㜷㌱戲〹㐸㐲㙣慤㐳散㝥昴㠵搸㘲㉦戱㑢㐸散㐱㠴昰㙡〷戱捤㘶㐴㥢㠹㙤挱㠸㕣ぢ戱㔸㌲㘲ㄵ㙥挰晦㍣挵挸攳㐰ㄲ㘲㔷㌸挴㥥㐶㕦㠸㉤昰ㄲ扢㡡挴㥥㐵〸慦㜶㄰摢㙡㐶戴㤹搸㌶㡣挸戵㄰㍢㉡ㄹ戱昹㙥挰晦㥣挴挸换㐰ㄲ㘲ㅢㅣ㘲慦愱㉦挴㡥昰ㄲ扢㥥挴摥㐰〸慦㜶㄰㝢搳㡣㘸㌳戱㈶㡣挸戵㄰㥢㤳㡣搸㙣㌷㄰㜸晥攱晢㐰㑡昵晣㐳捦晦㌴戰㍢㜶㥡㔹挹㕡搶散㑡挷捤换戵㈸㠸慥慡慥㤶㕡攲㉥㜸㔶㔹㍤晥户㝤搳昰㔴㍥㍣愱慣戴捡晤㕦㐱㑤挶搳晡昸攸㈷昳㌴㉣㉤㍤づづ㔵捥慣挷攳戱㍡㔷㑥㡥攳㘹㡡ㄵ㔹昸摦㡥㌵㌴挴敡㙢晦ㄷㅥ㘴㠶敡㙥摥つ㡢捤㜹㠴㤹戵戰㥡ㄵ搳慤㍣㘳慥㐵て昳㝦攳㑢攷㈳捥晥扢〷㉢㠶㙥挵㈱收㜹㙥㕦㠵攷戹㝤ㄹ㙡ㄶ㍥㘵愷㄰攷挴戴敤㌲敤戴㜴晣㑦ㅣ㌰㐴慥㍤换昲〵㑣㔸晦㠵㉥搶搷㡢㐹换攴〵㜱㍦㌷㔶扡昳㝥挴㌴摦晦㔲㉦㍢㥢㠴捤愶㜸㍤㥡〷㤱收捣㌲搴㌴敢ㄴ㌶〵愷㜰㙦攲ㄴㄴ㉦㕤㜳ㅡ㘶㔳摦㈵〲㤷㔸㠱ㅦっ〲㍦攴〳收愵攳〴㘰㕥㡦昵捣㜸㡣ㄵ昸㤱㈰昰ㄶㅦ㌰㉦摤㈶〰㘷㈲挱〳㝣㠰ㄵ昸挹㈰昰搳㍥攰捥攸㈷〰㜷㑤〴ㅥ㘶〵㝥㉥〸晣扣て戸扢ㅦ戸㘷㈲昰㄰㉢昰戶㈰昰换㍥攰㥤晤挰扢㈷〲て戰〲扦ㄶ〴㝥挳〷扣㠷ㅦ㌸㌷ㄱ戸扦ㄵ昸慤㈰昰㍢㍥攰㝤晣挰晢㈵〲昷戱〲扦ㅦ〴晥搰〷扣扦ㅦ戸㌰ㄱ戸㤷ㄵ昸搳㈰昰攷㍥攰ㄱ㝥攰㔱㠹挰ㄱ㉢昰㝦㠲挰摦昸㠰㐷晢㠱㈷㈴〲㠷慤挰㍦〴㠱㝦昲〱㑦昴〳㑦㑦〴捥戰〲晦ㄶ〴摥敥〳㥥改〷㥥㤳〸晣晢㡦戶敦挱㑥㜸昸㥦敦㝢㌰㤳慥㤶敦㐱㌵捦て㝣㔴㈲昰㡦㔶㘰ㅤ〴捥昶〱㤷昹㠱㘳㠹挰㕦㕢㠱扢〷㠱㜷昰〱㉦昴〳搷㈴〲㝦㘶〵敥ㄹ〴摥搹〷㕣攷〷㙥㑣〴晥挰ち摣㍢〸扣扢て㜸戹ㅦ昸㠴㐴攰户慤挰㌹㐱攰㍤㝤挰慢晣挰愷㈵〲扦㙥〵摥㈷〸㍣搰〷㝣㠶ㅦ昸㥣㐴攰㤷慣挰晢〵㠱昷昷〱㥦攷〷㕥㥢〸晣㜷㉢㜰㐱㄰戸搰〷㝣㠹ㅦ昸㡡㐴攰愷慣挰㈳㠳挰〷晡㠰慦昲〳㙦㐸〴㝥搴ち㍣㍡〸㍣搶〷㝣扤て㌸昳㜶㌸摡晣㕢ㄵ搷昹㜷挲敦㥦晣㕦㐵攳〹挶㝣づ敥愰㙡晣㙡搴㠶挷づㄷ㘳㈲㡡扦てㄱ㐳㡦㘷てつ㜹㙦㠲㤷搳搰ㄳ攸扤搷攴㤴㜸㜳昸ぢ㠸攴㑣愴昷㈱㤳㌳挹㥢挳摦㈵㈴㘷㌲扤晣㌵㐲昶㌵挵㥢昳愴挹㤹㑡㉦㝦㈳㤰㥣㘹摥㥣攷㑣捥㜴㝡㥦㌷㌹㌳扣㌹晣㘱㉤晢㥡㐹敦换㈶攷㄰㙦づ㝦敥㑡捥愱昴昲㐷慥散㙢㤶㌷攷㉤㤳㔳㑡㉦㝦㝡㑡捥㙣㙦捥晢㈶㘷づ扤ㅦ㥡㥣戹摥ㅣ晥㘰㤳㝤捤愳昷㜳㤳㜳㤸㌷㠷㍦愳㈴攷㜰㝡昹攳㐹昶㜵㠴㌷攷〷㤳㜳㈴扤晣㐹㈳㌹昳扤㌹扦㤹㥣愳攸摤㙥㜲晥攰捤攱て〱搹㔷ㄹ扤晣晥ㄷ㥣愳扤㌹晣㍥㤷㥣㈸扤晣㉡㤷㥣〵摥ㅣ㝥㌵㑢㑥㌹扤晣㔶㤶㥣ち㙦づ扦㘵㈵㈷㐶㉦扦㘰㈵愷搲㥢挳㉦㑣挹㔹㐸㉦扦㉢㈵㘷㤱㌷㠷摦㝤㤲㔳㐵㉦扦昶㈴㘷戱㌷㠷㕦㘳㤲戳㠴㕥㝥㠳㐹㑥戵㌷㠷摦㐸㤲㔳㐳㉦扦㡣㈴愷搶㥢挳㉦ㄷ挹愹愳㤷摦㉢㤲戳搴㥢挳敦〹挹㌹㠶㕥㝥㐵㐸㑥扤㌷㠷愷扣攴挴改攵搹㉥㌹つ摥ㅣ㌹昵㜸搶㌵挲㙢戶〸㑦㐱昹㔳㝢ㄹㅡ㈸㉦㤰㤳㉦㤰挵㤳㔰戲㔶㌸㔹㜲晡〵戲㜸ㅡ㑡搶戱㑥㤶㥣㠰㠱㉣㥥㠸㤲㜵扣㤳㈵愷㘰㈰㡢愷愲㘴晤搱挹㤲㤳㌰㤰挵㤳㔱戲㑥㜴戲攴㌴っ㘴昱㜴㤴慣㤳㥤㉣㌹ㄱ〳㔹㍣㈱㈵敢㔴㈷㑢㑥挵㐰ㄶ㑦㐹挹㍡摤挹㤲㤳㌱㤰挵㤳㔲戲捥㜴戲攴㜴っ㘴昱戴㤴慣搵㑥㤶㥣㤰㠱㉣㥥㤸㤲戵挶挹㤲㔳㌲㤰挵㔳㔳戲捥㜵戲攴愴っ㘴昱攴㤴慣昳㥤㉣㌹㉤〳㔹㍣㍤㈵敢〲㈷㑢㑥捣㐰ㄶ㑦㔰挹扡挸挹㤲㔳㌳㤰挵㔳㔴戲㉥㜶戲攴攴っ㘴昱㈴㤵慣㑢㥤㉣㌹㍤〳㔹㍣㑤㈵㙢㥤㤳㈵㈷㘸㈰㡢㈷慡㘴慤㜷戲攴ㄴつ㘴昱㔴㤵慣㉢㥤㉣㌹㐹〳㔹㍣㔹㈵敢㙡㈷㑢㑥搳㐰ㄶ㑦㔷挹扡挶挹㤲ㄳ㌵㤰挵ㄳ㔶戲慥㜳戲攴㔴つ㘴昱㤴㤵慣㡤㤲ㄵ㌱㈷慢攲昹㈹搷挰づ挷て㝤搶晤㡣挳搸㉣㍣攵㤹愷愴〴づ昳〵㜸ㄶ㑡㘰㥥㉦挰ㄳ㑦〲㜳㝤〱㥥㙢ㄲ㤸攳ぢ昰昴㤲挰㙣㕦㠰㘷㤴〴㑡㝤〱㥥㐴ㄲ㤸攵ぢ昰扣㤱挰愱扥〰㑦ㄵ〹ㅣ攲ぢ昰散㤰挰㑣㕦㠰㈷㠴〴㘶昸〲㍣〷㈴㌰摤ㄷ攰㘱㉦㠱㘹扥〰㡦㜴〹㑣昵〵㜸㜰㑢㘰㡡㉦挰攳㔹〲㤳㝤〱ㅥ挲ㄲ㤸攴ぢ昰愸㤵挰㐴㕦㠰〷慡〴㑡㝣〱ㅥ㥢ㄲ㤸攰ぢ昰㜰㤴挰㜸㕦㠰㐷愰〴㡡㝤〱ㅥ㜴ㄲㄸ攷ぢ昰㌸㤳挰搸挴㐰昶晦〳㤳㤳敢愸</t>
  </si>
  <si>
    <t xml:space="preserve">Forecast: net present value of profit </t>
  </si>
  <si>
    <t>Statistic</t>
  </si>
  <si>
    <t>Forecast values</t>
  </si>
  <si>
    <t>Trials</t>
  </si>
  <si>
    <t>Base Case</t>
  </si>
  <si>
    <t>Median</t>
  </si>
  <si>
    <t>Mode</t>
  </si>
  <si>
    <t>Standard Deviation</t>
  </si>
  <si>
    <t>Skewness</t>
  </si>
  <si>
    <t>Kurtosis</t>
  </si>
  <si>
    <t>Coeff. of Variation</t>
  </si>
  <si>
    <t>Minimum</t>
  </si>
  <si>
    <t>Maximum</t>
  </si>
  <si>
    <t>Mean Std. Error</t>
  </si>
  <si>
    <t>㜸〱敤㕣㝦㝣ㅣ㔵戵摦扢挹㑥昶㙥㤲㘶㘹㙢㈹愵㘰㤰㈲搸搶㤸愴㑤㕢搱摡ㅦ㐹搳㕦改捦戴㠰㐰〹㥢摤搹㘶改晥㐸㜷㌷㙤㈲搰㈲㡡㠰㡡㍦㄰㝦〰㠲〸昲㄰昴㠳愲敦〹㠲ち㈸㠸㈸㝣〰㐱ㄱ㜹て㄰〴㐴挴㔷㥥㍦㄰ㅥ挸晢㝥捦捣㈴戳戳戳㐹㔳攳攷昵て㈷搹戳攷㥥㜳收摣㝢捥扤㜳攷㥣㝢㘷㌶愰〲㠱挰㥢㌸昸捤愳㥡挸捣敥愱㐲搱捣㌴戵攷搲㘹㌳㕥㑣攵戲㠵愶㘵昹㝣㙣愸㉢㔵㈸㔶㐱挰攸㐹㠱㕦〸昵ㄴ㔲ㅦ㌰挳㍤扢捣㝣〱㐲愱㐰㈰ㅣ搶㐱昰㙢敤㑦搴㈹㘸㥥愵慢〹㈰ㄵ搰〶㐱つ㐱㤸㐰ㄳ㐴〸㜸愶慥㈳愸〷愸㥢〴戰愵㝤昹㠶摥㌳搰㡥敥㘲㉥㙦捥㙤㍣挱慡㙤㜱㑢㑢㔳㑢搳扣㠵捤㡢㥡㥡攷㌶戶て愴㡢〳㜹㜳㜱搶ㅣ㈸收㘳改戹㡤ㅢ〷㝡搳愹昸㕡㜳㘸㑢㙥㠷㤹㕤㙣昶㌶捦敢㡤捤㕦搴㌲扦慤㉤昹敥㜷㉦慡㙢㠰收昵敤换㌷收捤㘴㘱愲㜴㐶愹㜳㐳晢昲愶昵㘶㜱愲㜴ㅥ〲㥤㔰搹㤱换挴㔲搹〹㔲ㅡ㘲㙦戴㜵㤸昱ㄴ扢捤㌴昳愹散昶㈶㌴扢挴搱㈸㉤㙣㕡㔶㈸っ㘴晡㌹〲摡捤㜴㝡戳㤹㤴敥捡㜴ㄴ㡡ㅢ㘳昹㑣愱㉥㐳晦㤹㜹㌳ㅢ㌷ぢ㤳㌲㉢〶攳㘶摡ㄶ㉣㠴㌳㈷挴昲敢㘳ㄹ戳㥡㐸㐳挶敡挳搵〹㌳㕢㑣ㄵ㠷敡㌳㕢ぢ收收㔸㜶扢㐹㤱㔰㘶攵㐰㉡愱慡慢昱ㅦ愸㍡搶慦㘵搲㔱㘸㑦愶扤㉦㤶㉦㑡㠹㕤搸攲㈷敢ㅡ㉥㘲㐵㐹扢㌸愴ㅡ㍤㘷戱捦扡㔳㤹戵㘶㍥㙢愶㔹〹㝢㜲㡥㐷㐸ㅣ㘴昵挳戰愷ㅣ㜳搸㑢慡搶扥㙣㘸ぢ㙢㌱㈶〳慣敡捡㙤㕦㥦换㘷㌰㈶搷㤹戱散攲㤶愶收收㜹㙤ぢ摢收㉦㕣搴㍡扦㜵搱扣㐵ぢ收㜶ㄷㄳㅤ收慥挵捤㑤捤慤ぢ㕡摢㕡㕢㥢㕢ㄶ戴㉥㙡㕢搰戶愸慤㙤㙥㔷㉥ㅥ愳晢ㄷ㌷敢㈹搰愶愷㔲敦㕢〰慡㍡ㄷ戴攸㘹㈴ㅤち愰慡㝦㠷㡢搸摤〰㕥㐸挱㥥㔸戰愷㌷搸ㄳて昶㈴㠲㍤㘶戰㈷ㄹ散搹ㅥ散改ぢ昶愴㠲㍤㘷〴㝢㜶㐰挶㌹挲㌵㌵㐱晢㜸攲㍦ㅢ㕦㑥㉦㑤慤扦㜱敦㌵㥦摡戳攸㠹ㄵ㡡搷慤㕣昶㠷〱㤹㌸㠳㘶㐰㥢㍥ㅣ挰㤸挹ち㍡摢摥慤㡦㈰改㐸〰愵㝥〳㠳㘸㔴昴昶㘳戶㑤晢昵搱敢扦㜱㘵搳慥愸ㄹ㥥慣㌸㠱㐸㙢ㅡ㠱㑣㕣㙢㡥㠲㌶晤㌶〰攳㘸〰戴愶㑤捦㈲改ㄸ〰愵㝥㙤户㘶敦て户㕤㜱昵て㝥户敥㥣慦㥤㥢扤晤㠲㝤ㄷ㉡捥㘴搲㥡㘳㠱㑣㕣㙢㡥㘳搵敦〰㌰㘶戳㠲捥〵昳昵ㅣ㤲收〲㈸昵戰摤㥡挴捦慥㝣攵挱敦㕤戸昶㡡㥥㙦ㅥ戹攷㉤摤敦㔵㥣㔲愵㌵㑤㐰㈶慥㌵敦㘲搵捤〰㐶ぢ㉢攸㕣㌰㑦户㤲㌴て㐰愹晢散搶搴㥥㜹昴ぢ㥦㙥㌹㝡摤㤷㙥㕣㜳搸愲昸㕦慥㔴㥣㉣愴㌵㙤㐰㈶慥㌵ぢ㔸昵㐲〰㘳ㄱ㉢攸㙣㕢愴摦㑤搲昱〰㑡摤㙤户收㕤㝦扤㝥晥㤳搷㘴搶摦㜶昹敦㝦㜵改晡挷㤷㉡摥㘴愴㌵敦〵㌲㜱慤㔹捣慡摦〷㘰㉣㘱〵㥤ぢ㥡昵㔲㤲㤶〱㈸昵〳扢㌵晤搹搳㡥㌹㍦晦㠵㌵户慥扤愳晥扡ㄵ㜳晥ㅣ攲摤㙥㥥摦っ攳㥤扣㍡㜱搳㡢挷ち㐵㝢㕥㘵て㑦散戴㍢昶慣摢㤹㡦晦昳㘷㕤㔴㌲㈱戳慥㙥愷昷㍢〰㡣ㄵ〰㠷㘷捤㘲㘳㝦摥㉣攰扥搳戸㉢㤶ㅥ㌰ㅢ㜳㐹㄰㜲挹㔴㔱㜷㔲㜴㈵㠰㔲户搸ㅤ㌵晢戶摤㝦摡扡昴慣つ㔷㙥慢㥦晥敡ぢ挷㍤愱㌸㤱捡戰㔹つ㘴攲㠶捤ㅡ㔶扤ㄶ挰攸㘲〵㥤㙤ぢ昵㍡㤲搶〳㈸㜵㤳摤㥡ㄹ昳㡥扤㑡㉦㍤㘵挵㜵挷摥㌷晦㡥㑢㉥戸㐱㌱㌴㤲搶㙣〴㌲㜱慤搹挴慡㌷〳ㄸ摤慣愰戳㙤㠱摥㐲搲㔶〰愵㙥戰㕢㜳㑢攴挵昷㍤晥捡㠷㤶摤昴攴㠲扦摤ㄲ㝢㈶慥ㄸ愳㐹㙢㑥〴㌲㜱慤㌹㠹㔵扦ㅦ挰㌸㤹ㄵ㜴㉥㘸搵愷㤰㜴㉡㠰㔲搷搸慤㜹攴扡㑤捦㍥昴㔸愶昳扣户㐷㕢敥晣收㜹昵㜵愷㠱扤挹扥〷㜷攴㘳扢ㄱ搵㡣〴㑣慤㑤戸扦敥㑦愴㠸㐰㌱搹㤶㕣㤸㙣㘹㐹戴㌵挷收挵㐲扣敦敥㙦㐸挲ㄱ㕣㤷㍣㌱㤵㑤攴㜶㑢㡣㌲㜳㜹慣㘰㡥㕣㍣㜳㙣摥昲摣㐰㌶㔱㌸摣㥦搹㕤㡣ㄵ捤ㄹ㕥摥㠸㤲戲搳扡ㄱ挱㤹〵愹敦㐸敦㘹㈷㜰挸㉦ㅢ㑣㔹散㈳㍣㙣挴㙦戹摥捡摣捥扣戹㜳㤸㕢搶愲㘵㐸つ㜶㠹敥㌲㉢㉤㤶搵慥挶昶扥ㅣ慥㍥㘹摥㥣捣挶㔴㝣㠷㤹敦㌶㤹㔸㤸〹㌱昵㉤㘴搹㐱攴㥣つ㔹ㄸ㡡戰㌰昱㌶㌷㌵戹㘲戰㘸㘶ㄳ㘶〲敤敤㌷昳挵愱㉤戱摥戴㌹慤㐴挴慡ㄳ㡣挳㑡挸㥤戹昸㐰愱㍤㤷㉤收㜳改㔲捥戲挴慥ㄸ〲搷挴扡㕣挲㐴摣㔹捤㈳愰〲㔵㔵㑡〵㘶晢㑤捤搴㕢㘸㤲㡥㜰㜵㌱挳搰改愵挳慥㘹㌳慣㠳ㄵ㘹㤳㘳㌲㌸㙢っ㘵愲㤷㙡摥㔱㔹搰㘵ㄳ戳㌰㑡ㅦ㔷㔹㕡摡㌸摣㜳晦㕣攱㘰㜰㡡㙤晤㡡㕤㤸㘴㔷挵戲㠹戴㤹ㅦ㌵㠷㔴㙣㤱敥〱〸㕤㠵慢戹愲昷ㄸ㜸慡㐱㌵ㄴ摡㥤㑡ㄴ晢㡣㍥㌳戵扤慦〸ㅡ昲捣㜰㤸慥㉤㍢㜴っ㈴摤㑢㄰〷㠸㐴〲㐶㠲㐲㐶㐴㥢㔶㌹挴㄰㝡晣㘹〳㌳㔹㉤㘹ち㜲捡㐲㈸㠳摢㜲愱慡捡捦捡㔵戱㐲㕦㤱挳㜳㔴㈶ㄳ〴㥤㈴搸づ㄰㘲㈴㍦㘶㔶㐲慦㔵㌳昹慡捦㜴㤸挹ㄸ㔲㕥戹扡㔵㉣㤴戱戲愸づ戳㄰搷㑣户㔶攳㕡ㄹ㌴㠰攱攲慦换㜰昴㥢㠳挵㡥㔸㌱㔶㤳㐱攲㠶㕥搲㄰㥡㈳㘷㔹ㄸ捦慣ㄷ㥡㜳㜶挴㉥㐱㐳㔴㔰㤷㤶㕡㈱㔸㥡㜰攱攰㝡〹㔴搹㜰㜴㈳搰㜶㑥㤱㠶㜷愰㤷㈶㘰挸ぢㄳ㉢捤散㤶愱㝥戳㐰昱戰㌱慡㉢扤㤷ㄷ㤵㙤㠸昷㙥㉤愶搲㠵㈶戴㜴㘵㍥㌷搰㍦㤱㝡愸㑢昷〱㌸㐷攸昳ㄸ挵晢㙦ㄳ摣ㄵ愸㤱㔸愴愷㈷㄰愶㌶㔲㌴搳㍡捤搱ち㘵㙦攲㑢づ㥤挶㔷㘴㌴㕥㠸〹攰㜸㤲㔵㈶㔰㜵ㄹ㜸㘸㑢摥㤴昴㍢㉣〵㜸扢㍥㜳㘲㉥扦愳㌷㤷摢挱昱㌴㐹㑡㠵㍥搳㉣㌲愵慤戵㔳㜸㐹搵㤵慡慡㉡㐹㌷㕤戹㉦㤳㘱愳ㅦ愰㝥㔹㍡摤攸㘸㉣ㄸ㍢㐱慡㐲㜲㙤攴㠱ㅣ㤲㤳㘵㠵挶っ㈶摦㜴搳㘰扡㌰愸㉥㠲搹捣昸㝥昳㌳攳戳㉤搹晡慥ㅢ㕦㌹攷敥捦慤㜸㈶愷㍥㙥㌳捡ㄲ㔳㘶㤰㤲ㄶて〰㔱ㅦ㠵ㄸ愷ㄳ攰愵㠷摥㡤戲ㅥ㈴ㄸ〲挰愴㈰㙥挶㥣㜰愶㔵㔴捣㐲㌹㉦攸戳〸捥〶㔰㑣㐵㈵扦摥〳挴㌹搴〷愱㥦㥤㉤ㅤ挶戴戵扣挳捥〵㌵愲㐷攱愹㈳㈱挱㑥搳㜴㤲愶㕢㌴㕤愲㜶㐳戱慦〳㜶搹㡣戲㕣昸㈸㥣㈶づ昸ㄸ捦㉦㐲捣摦〱ㄷ戱㡥㑦㄰㝣ㄲ挰攵㠰㑦㕢㐵挵挴㔷ㅣ㜰㌱㠵㍥〳愰㘶〱㠸〳㉥〱攲ㅣ㙡〷敡ㄸ㜶挰搱㈰㤷㍢攰ぢ愰㐶昴㈸㍣挵㥣摡捦〱戱㑡づ㌸摤㘶㤴愵摦捣㤳挵〱㕦〶愲㑥慢攸㠰㙢挰搶㕦㈱戸ㄶ挰攵㠰敢慣愲㘲慥㉤づ昸㉡㠵慥〷㔰㜳〰挴〱㌷〰㜱づ戵搵敤〰㈶攷攵づ戸ㄱ搴㠸ㅥ㠵愷㤸挶晢㌹㘰㙤㈵〷慣戱ㄹ㘵ㄹ晦扢愰㐹ㅣ㜰㌳㄰戵慡愲〳扥ぢ戶扥㤵攰㌶〰㤷〳扥㙦ㄵ㔵㌳扥挵〱㍦愰搰敤〰慡ㄵ㐰ㅣ㜰〷㄰攷㔰㑢㔰挷昰〸㘸〱戹摣〱㜷㠱ㅡ搱愳昰搴㍣㐸昸㌹愰捤戶戳㙣づ㤸㙦㌳捡ㄶㄹㄶ㐰㤳㌸攰㝥㈰慡ㄵ㘲晥㤷挰〳㘰敢〷〹ㅥ〲㜰㌹攰㘱慢愸ㄶ攲㕢ㅣ昰〸㠵㝥〱愰戸慣㈰づ昸㈵㄰攷㔰敦㜰㍢㠰㑢㄰攵づ昸㌵愸ㄱ㍤ち㑦ㅤて〹㍦〷扣搵戶戳捣〱㐷摡㡣戲㜵つ㉥㐰㠸〳㥥〱愲㘶㐲捣摦〱捦㠲慤㥦㈳㜸ㅥ挰攵㠰ㄷ慣愲㝡ㅦ扥挵〱扦愷搰㡢〰㙡㈹㠰㌸攰て㐰㥣㐳㑤㐱ㅤ挳㈳㘰〹挸攵づ搸〷㙡㐴㡦挲㔳换㈰攱攷〰㕤挹〱㘱㥢㔱戶㤴搲づ㑤愳㈴㘸㈵慢ㄷ戴慦㈴㐱慢㑢㜶愶搲㐵㌳㙦挵攰㐹㝣㔹慢攲㔲慥㘷摥㤱㡦挵慤昵收愹挹㜶愴ㅥ㔸㠶㉦づ㡤㈴㘳㘵愹㡦㤵ㄹ晣㉢挱㍢攸ㄲ㍣㐹敦㑡㤲扣㔱ㄲ㈸っㅡ㑦㡡㌷扡戰㝢㄰㘱㠸昹㠶㘳㌲愴㥡愰戹㜴㤰㌱慡昷挶㡥戲搷㌰㉣敦ㅥ㠴㤴㙥慥㥣昸㜱戰㤷て㔲㥥㔴㌱挹㍡つ捣㝦愵愸摥㙤㑥㉢㐵㝤ㄵ扥搱慦ㄱ晣㉦挱敢〴㙦〰愸愰㍤捤ㅥ㠶〲㍦㜷㈱㍦㝣㐶㠲㐲㠶㥦㥡〱扤㘶㕡攴㥡㘶慢㔰㌴戸扦摡攰㉣改㌶㕡㐳㉣ㄲ㔰ㅤ㌸㐹愶摥㄰㑦㌴〰敡㙡〰搶慦㌲搳㔸敥㤸愸つ捡㄰搷㍢㐷㑦搰㌰㝥㈶㐳㘸㕡愶㝢㈸ㅢ敦换攷戲搸攰㘵摥戸㉣㡥ㅤ扥㠲㡡ㄹ㤹慥㕣晢㐰搱挸慣㑡攱慢㉥戳搹散㌷㘳挵㜶㉣㘷㈱㈹敤挲㌲戵愴㥣慢ㄳ㠳晦㥦㈹㘹愰ㅡ㈶㘰愵㜰㈴㉢㔵摥慢搷㑡づ㙤昷㌶㜵攴戰㕢㙣捡ㄶ㌷摤㙥ㄸ㔸㕥㌸〸㜳㑥散㤶愳㜵㕦㝡昹㠶昷ㅣ㜳挵㌷摥戴扦昷㘲㈴捡愱㔷挰攸昲㍢㜱㉤㑥㠹㡣挶㔳㕣〰ㅦ扥ㄳㅢ㔱扡つ挳挰㑡㐹晥昸昷ち㈹挹㑢㌶愳㙣扤㝣つ戴㐹㌸㌲ㄵ㡡搴㡢㄰昳て㐷愶㠱慤て㈵㤸づ攰扡㑥㘶㔸㐵挵挵㜱戹㈶づ愷搰㑣〰挵ㄵ㜲〹㐷㡥㐰挹㌹搴搳愸㘳㌸ㅣ改〲戹摣〹㐷㔱愷ㅥ㠵愷戸敥㍥散〴㔷㑥昶慢㑡づ㜸搴㘶㤴㉤搱㙦㠲㈶㜱挰㙣㌶昹ㄷㄵㅤ㌰ㄷ㙣晤㑥㠲㈶戶㙥㈴㈹㙤戶㡡㙡㌳ㄴ㠹〳㕡㈸搴ち愰戶㠰㈴づ㤸㠷㤲㜳愸晢摣づ攸〶戹摣〱ぢ愹㔳㡦挲㔳㕣敡昷㜳挰て㉢㌹攰㑥㥢㔱戶㉢㜰ㄲ㌴㠹〳㤶戲挹户㔷㜴挰㜲戰㜵㍢㐱〷㕢㌷攲㠰㑥慢愸摥て㐵攲㠰㤵ㄴ㕡〵愰㑥〱㐹ㅣ戰ㅡ㈵攷㔰摦㜱㍢攰㘴㤰换ㅤ戰㡥㍡昵㈸㍣㜵㉡捥昳㜳挰搷㉢㌹攰㙢㌶挳扢ㄱㄱ敡㠱愶㜱㉣㈰搷戲挱挹ㄳ㔲收㙥慥㜸㑤㑡攲挹㠸昶㠱㐲㌱㈷换㜳昵挹㡥摣晡㕣戱㈳㔵攸㑦挷㠶愶㈴㙤攴挴㍥㌳㡢挵昳㍣搶搰㍤戴㕣㝦扦㤹搰挹敥摣㐰㍥㙥慥敥㌸ㄸㄶ搷㘱ㅦ扡㑥搶搵㠳ち挷㠱慤ㄷ㐳㠵挲㈸挱ㄱ〸挵愰搰扢散攷㡡㤹㐶挲昳㈸〴ㅢ㐶㍣扡㈵㔵㑣㥢戵㐹攱ぢㅥ㑥挲㡢搸㤱㐸搴㈴户昴㘱㌹慣愳㍥戹㌲㥦㑡愴㔳㔹㤳㥤㠱㤰㥦㡦㥢㜴㤹摢戱晢戰㌱㔷㐸昱㔹㡣晡攴㤶㝣㉣㕢攸攷㐲㙡㝣㘸㜲㐹㐹㙥㝦愱攴昲㔴戶㠰㙡愴ㄷ㠹㌷㈴扢晢㜲扢昱㍣搵㐰㈶扢㌲搶㕦㌸㈸㝡㘵攴ち㤲慥㔱㐱ㄵっ慡㜰㌰㝣愰晤㘳㥣〰㡤搳昰扣㑢㔶㥥㜷㘹挴㔰㉤收㔳扤〳昴ㄹ㐷㐰㠰敢〹搵〴搲㡤㠱㔰㉦戰㔱㈲㕦挶扦昶戶㄰户㍣搸摣㤲㥤㙦摦搵昷攱攷搴ㄸ昳敡ㄳ㜱㔲摤㐹〰㙢㔶㙥㕤㍤戲ㄹ昸て㍤㍡ㄶ㡡㐳戳㌷㥥昰づ扥攱扤ㄷ㉥敡㑥戲㐶ㄱ㘹ㅣ㔴戸㌸㌱ㄸ㔸昲㡥捣㐸㔲㘴㌸㐸㈷㡤愰㥤㔸扥慦㑢㜶挵㝡捤㌴㈲挷㑣慣㌸挹㉡㌰ぢ挰㜳㐵〵㥢搷㥥换㘴㘲ㅣ㜵ㅣ戱摤昱㔸摡っ㈷㤷つㄴ㜳敢㔲㔹㥤〴㤰愱㘹㤳㘲㠳㈰挵〶㠵㔴㤷摣捣摤㐸挱愹㉢户㍤㤶㑦ㄵ晢㌲愹㜸㤸〵敥ㄸㅥㄴ挳ㄵ搷扦挴㜵㜰㈸て㘷㍡昱挶戳㔶㘴㠷敥㙥㐲㜴㑤搷戱晢㌱愸㠳捡挰㥦㍡挰捤㉡捣㍤㜲㑦搱㈷㐳㕢〸挱㍥〸挰㜸散㜳ㅥ㥥摣户ㄷㄴ㤹㥦㤴〹㍡搹晡ㄴ㐰㈲晣㔴㜳扢㘷搴㥤㡣ㅡ〸㐴扡㜲戱㐴㈷搶ㅣ㜲昹ㅡ晢㔱挷㌰扡㤶戳㑤㍥捡扤愵㜶慣㤸㘳ㅢ㜴㔷㉡㘱收挳㈴㜴㈳㐶慦收慥㤴㘱昵㈱㝤ㄳ〸㠵㙡挳㝥㜵慤㜶㜴捤戲㔷散摤て㜹慥㉥搳晦㠷㑤㡢戸㠸〳戳慡〰昵愹戰㐳㙦愳㑤摢㔱愴㍤ㅥ㠱搳㈸搰〳㄰攲晥㠸户㙦㑡户㜹戰ㄹ愴㈱㔴㉤て〹㜲〳㉡㡣捤ㅡ搹戹ち㠹㈱戵慥ㅤ㈷挳摡㙣ち㍢㑦ㅥㅡ摤ㄸ攵㘶㈲㘲㑤戱捣㔰搸ㅤ挱㘰㌵扡摡昰㉥〶㤵㔵ぢ㘵㤹㙥㔳戶愲ㄴ敦㄰挶改㌸戹㤶ㄷぢ昴昷昰挹扡〴愸㡣慡昱㈵㐷㈴愲㝢㈱ㄳ㠸愸㌴愰㘳戸㐱㑡㠴扤愶攳攰敡〴㠰攲㕥〴㈳〰愰捥晤㑡敤㐶㈹㐶㤲收ㅣ㈹㠷㘷㌲㔴㠳愰㜲㐲搴㐹㉡ㄹ〲挶㜹㘶㜸摣昵㠱㍡昶戸㍢㤳㘷攰愳㔳㔴㘲ㄷ搴㔹㐰㥣㈶〳㜵㍡昳っ〸攸ㅤㄴ㍣摢㕦㈰㑤㠱っ〵昶㐰㠰ㅤ㙡㘴㔱ㅡ㜱ㄴ㥥搸昳㜱㔴㍦㘴攰愸㜳㕤㑡㕤㡥摡㐹愵㜹㉡晤ㄸ〴扣㡥攲㐶㐵っ㥦㔱ㅣ挵㙤っ㜱ㄴ敦〸敡㤳㈸㤵㌸㙡ㄷ愸㘳㍢敡搳㌸つ㠲〱扤㥢㑡散㠲扡ㄸ㠸㡦愳〶㈱愰㠷㈸昸ㄹ㝦㠱て㔰攰㑣ち㕣〲〱㜱搴㔹㈸戹ㅣ搵收攷愸㍤㤰㠱愳扥攰㔲敡㜲ㄴ㘷ㄳ㝤づ㤵㝥ㄹ〲㕥㐷㕤〳㕡っ㥦㠰昱㐱㠸㡣攳慥慢扥㠲㤳挴㝦攷㔲㌷户㐳㑡晣昷㘱㔰挷昶摦㜵㌸つ㠲〱㝤ㅥ㤵搸〵挵扤ㄳㅦ晦㝤〴〲晡㝣ち㜲㕦挵㐷攰〲ち㕣㐸㠱ㅢ㈰㈰晥晢㈸㑡㈳晥挳攳㡦㍥〳敤攳㤰㠱晦戸摤攲㈸㜵昹敦㈲㉡晤〴㤵摥っ〱慦晦扥ぢ㕡っ㥦㔱〶摡慤攰㡡愳㍥㐵㈵摣㌶㈹㜱搴挵愰㡥敤㈸㙥慦㐰㄰㝢㙡㔴㘲ㄷㄴ昷㔸㥣㈶〳㜵慥挸㑢㈰愰㍦㑢挱摢晤〵㍥㐷㠱捦㔳攰づ〸㠸愳扥㠰㤲换㔱昳晣ㅣ㜵ㄹ㘴攰愸扢㕣㑡㕤㡥扡㥣㑡扦㐸愵摣㐲昱㍡敡〱搰㘲昸㡣攲㈸敥慡㠸愳慥愴ㄲ㙥慦㤴㌸敡㉡㔰挷㜶搴挳㌸つ㠲〱晤㘵㉡戱ぢ敡ㄱ㈰㍥㡥扡ㅡ〲晡ㅡち㜲㥦挶㐷攰㉢ㄴ戸㤶〲扦㠴㠰㌸敡摦㔰ㅡ㜱ㄴㅥㅡ昵ㄹ㔱㕦㠵っㅣ昵㙢㤷㔲㤷愳慥愷搲ㅢ愸昴ㄹ〸㜸ㅤ挵晤㤵ㄸ㍥愳㌸敡㌹㜰挵㔱㕦愷㤲攷㔱㉡㜱搴㡤愰㡥敤㈸㙥搷㐰㌰愰扦㐱㈵㜶㐱㜱捦挶挷て摦㠴㠰扥㠹㠲摣捦昱ㄱ昸ㄶ〵扥㑤〱㙥昱㠸愳晥ㅤ愵ㄱ㐷攱㜹㔶ㅦ㐷㝤〷㌲㜰ㄴ户㜹ㅣ愵〶㈹搶捤昰㘶㉡扤〵㈰昴㉡㠸愳挴捡㔸㘷㜲㉤戳㑦㠲戰㤱摣㥡㑤ㄵㄱ挶昲㙥摣㤹㉡攲㠶㕣㤷〴〰㉡敢攱㌳㈴扣㜵㥤㌴㘷㌸㜳㝥㙢㌹慢㈴㤵㍥戲㥣敦捥慤㘷昹戰慤慣摢㤵㙣㡦㈵㈴搹户㑦ㅢて愶㜴㕣㔹敢愳㜶㐶慥㡥愹扣㥢攰昲㍢搳愹㝦㈰㜹㤷㌱㠴つ㘸㡣㠹㉡㠵㔱㡢㜸敡㌶攰捣攵㕦ㅢ㜳㠸戸㌶㔷戸㔶ㄲ㘱㍥㙦搱敡敤摤扢搵搹〲挲攱㠸㕤㐲戲㌳挹㐶㌷っㄴ㑢㌸戱挱㈹㌶〷捦愶㙣挸㈲㐵㡤挷昲㠹㠳㈴扦㠱㙤㔶㈶㉥愹捡㠱慥㤲㐰ぢづ㔷㔶㠲㜵慦敦搹扥收㉥挶㜸昷愶敡改敥攱㉤慢㌰㑢㝣㤳㐵㝡挱㝡㜵㐵㤶慣㌶㥡㔸㙦挲扢㍤㘹㜳㡡㥣㌰㕣㤴㔸㕥㈷㤷昵ㄶ戰晣㔱㘴㘲㙢㘳㜲愱敢攴㘶㌳㡤㔷㕣㜶㤹挸㐳㙤㙣㘳扣搸㤰ㅣ搱挷㠷㐴て㥥ㅥ㠲〷慢敤㕥㔲搲㑦挶㈸昳㕢愹ㄱ扣㠶づ戰㔷搱㝦㐹㌹晥戸㐴㕤㜶㈹㡦敢㤷〴ㅣ挴㕥ㄴ攳敥搴㈸换㈹㤸㙢摤ㅢ㠹扣㤲愶㌸晢摢搶っ㈷㤳㔷㥤㐳攳㥡㑢㍤㤷挷昲㐵㍣㐹捤搷てㅡ㜸改愴㤱㤴ㄶ㔳㔸㕥㐸て㑤㑡慥捥挶搳〳〹㔳搶㈶㥣㌹㕢㤶㈸づ㡡晥慡㠶搷散㉢㙡ㄴ扦搸㑥㔹㡤㌷ㅡ㥤㈷㙢て㝣㡤㔲㝦ㅦ㜵捡㘴〷ㅤㄱ㝤扢㝤摤㜱捦㜰摣扢戶ㄱ㥣㌴㜹攴㤹〳㜹㕢づ㔳㕢ㄹ㠹㜳ㅡ户摥㠶㌷㝥攵㡡㜳㠹㜵攵昰ㅡㄹ搶㌸㕤愴㔵㈹㡢㜴㔰昴ㄳ散戴扡挹㌰戰㐲㜳㠰㔷〸㤵㘰搶㤳慦挰扥扤昶昷ㄲ摥㘳㜰㤷㔱㘴挴㐸㌴敥㐰㥦ㄸ㜸㈸ㅤ攳㕡攲㈷㈶攲挱㤱㔵㐹摥㥤慣㈰敤㑥㈰戲捡㘳〵㘹㔶户敡ㅦ㠱㍡㜶㤰㠶㥢㥣挴㘶晡㉥ㅢ挱㔷㐰㜱㜷搷〹㤷㔰㐶搳慡〰昵摤㈰敢ㅦ㔳搰昰ㄷ戸㠷〲㍦〱〸㠵〱扣昳㑤挵扤㑣㉡て㘵戸㌸ㄲ捥㜰㤱〸㔷慢㠱㠷㠱戱㔷㡢㈵ぢ愳㌶捣扤㑥㝤㉦挰晤昷摤户㤸敤㔱摣㉣㜴ㅡㄸ〲挱㡥攷㝥㑡挱㥦〱愸愹〰㍤ㄴ㜵㉤㙥㑣〳㉤㐶㔲攵挵㡤㐳㈱㈲㠱敦晤㐰搴㜴㠰㤲挰昷〱㄰挶昶改っ㥥换㙡ㅥ戴ㄱㄶ搴攱㠰㑥㤳搹〸摢愷て㠱慣㝦㑥挱㤹晥〲て㔳攰ㄱち㜰㌳㔱〲摦㕦〰ㄹ〹㝣昱㐶㡥㑦攰晢㈸㘴㄰昸ㅥ㠵㉦愷㔶㐳㙡㠵㑢〳晡㔷㈰敢挷〰搴㙣〰慦愳戸攳ㄷ㠳搸㈸㡥㝡㈷㐴挴㔱㡦〳㔱摣ㄸ㉣㜱搴㝦㠱㌰戶愳㥡㜹㉥慢㜹挲㐶㔸㔰摣㐵㜴㥡捣㐶搸㡥㝡ㄲ㘴晤ㄴ〵㕢晤〵㝥㐳㠱愷㈹挰㑤㐷㜱搴㌳㐰㕣㡥㕡攰攷愸㘷㈱〳㐷㉤挴㤷㔳慢换㔱捦㠱慣㥦〷㔰㑢〱扣㡥㕡づ㕡㡣㙤慣㍣愲摡㈱㈲㡥㝡〱㠸敡〰㈸㜱搴㡢㈰㡣敤愸㑥㥥换㙡晥㘰㈳㉣愸㤵㠰㑥㤳搹〸摢㔱㉦㠱慣晦㐸挱㔵晥〲晦㑤㠱㝤ㄴ㔸つ㈰㡥㝡ㄹ挸㠸愳昰ㅥ㤳捦㠸晡ㄳ㘴攰愸㜵昸㜲㙡㜵㌹敡捦㈰敢扦〰愸ㄳ〹㈰慡晦㙡㈳㉣㠴㑥〶昴㉥戳㤶㉤㠱㔷戳㠶㈴ㄷ挳扢㡢㐳㘹㙣㐰㄰攵戲慢㠵㜱㙥戰搸㔸っ捥攵㜱摢慣昶㍥㉤㌴㝣㉥㥦ㄶ慡㥤敡㜹摤㐵㑥㈳攷㈴戴㈶愴戱㉦㕡昱㝣㌶㝡攴搹㜷㥥挳挳昸ㅢ攸㔳搷愵攲昹㕣㈱㤷㉣㌶㜶㘳㝦慤㤱慦て挱㈳捤换㐲㌵搰攸㕢㈷つ慢捥昲つ昲㕤㝣搵㈱戲㈳㥢摢㥤㤵搶㠴ち㝣㡢㡡戵改㥡ㅡ㔶挳扢愹ㅣ㐷挳㡢搱㔳挰攱挹晡㌵㈰昵㔵搱㔳㈹㠹㈳捡挵㙤㐱戸㤲㉤〸㔷戳㜹㠴㝡㠱散敦搲㌲㜵慢㕥ㄵ㔷〹㘵㔶搷搴㤴㈵㔹㘵㑢搲挳㉦㍢ㄸ〶㔷愴㐳㈱㤸散捤捣晣㑦㘲昳㐶㍣捡㤳挵戰搷㐱搷㙦〰㐴愲㜱㐰搲㡣扦〳㤹搴扥扣挷戵戳㘶扣〹㕡ㅤ㘸ㄲ㌴㙣挶ぢ㑥㐶㈰㠸挷昳㐱㈹㝤㘳摦㔰㈰㑦〶ㄹ㑦昰㍢捦昴㜳〸㐵ㄳ戶昶㤱ㄷ搴㜵㌵㐴慤攷㐷㤲㘰攲ㅦ捦㌴㠱㐴㐴㍥㝤㠰ㅣ戸敡搵㌷摥㝣㤳挳〵㡣㠰收ㄸ㘰㜷慢㔷㐰㘵㤷㤷㜶㔹ち㙣戱㉣〲㔵攸戲㌳㐴ㅣ㕤挶㈵㙣ㅥ搱戴㠳㘴㙣㐴昵〳㘱户愹扦㐰㈵㕤㉡ち敡搸扣㝡㠰㐸㜴㈷㤸㐲愳㙢㌴㝤愱㘹扥愶戱搱扣挳㥣〱敤昲愶扡㥥㑡㘶ㅥ㐵㔵〴ㄳ晦〱㍤つ㈴㈲昲搹〵㈸㤶扤攰㙢搹昳扥㤶敤挶㐹搲㠸ㄹ㔰〵换〶愹ち㐷㤴㙢捥㠲㝣挰㐱捥戴ㄱ戵〷㠸㔸昶慣摢戲㤹㙣摥ㄱ〰㤱攸㕥〸㔴戴散ㅣ㠷㜹ㄴ搴换㕢敦㝡ㄶ㑦ㄵ换捥〵ㄳ晦〱晤㜶㤰㠸挸攷挳㠰㘲搹㘳扥㤶㍤敡㙢搹㜹㌸㐹ㅡ㌱ㅢ慡㘰搹㐷愸ち㐷昴㝣〷戹挰㐱㉥戴ㄱ昵㜱㈰㘲搹㉦摣㤶捤㘵昳摥〹㄰㠹㕥〴㠱㡡㤶㜱挱㔷㤸挷愱ㅡ㜹㠳㕥捦攷愹㘲搹愷挰挴㝦㐰㉦〰㠹㠸㝣㉥〶ㄴ换敥昵戵散ㅥ㕦换㍥㠳㤳愴㥥攳愱ち㤶㕤㐲㔵㌸愲㕣扥ㄵ攴㜳づ昲㜹ㅢ㔱㤷〱ㄱ换敥㜶㕢昶㕥㌶㙦㌱㐰㈴㝡㌹〴㉡㕡昶㐵㠷昹㉥愸㤷户昱㜵〷㑦ㄵ换慥〴ㄳ晦〱摤〹ㄲㄱ昹㕣〵㈸㤶㝤搷搷戲㥢㝤㉤攳晡慢㌴㘲つ㔴挱戲慢愹ち㐷昴ㅡ〷昹㡡㠳㕣㙢㈳敡慢㐰挴戲晦㜰㕢搶挵收慤〳㠸㐴慦㠷㐰㐵换戸愴㉡捣〵愸㐶摥散搷㕢㜸慡㔸昶㜵㌰昱㡦㔰〰㈴㈲昲攱㔲愹㔸㜶扤慦㘵搷昹㕡挶〵㔳愹攷㘴愸㠲㘵摦愴㉡ㅣ搱㥢ㅣ攴㕢づ昲㙤ㅢ㔱摦〱㈲㤶㕤敢戶散㔴㌶㙦ㅢ㐰㈴㝡㌳〴㉡㕡㜶㡢挳㘴㜸㉤扦ㄲ愰ㄳ㍣㤵㤶㠵㙥〵搳㍢挵扢㥥㈳㜰㉤扥㌱戶㡣扡㔶㐴攵㘶㜱㐸㜲搳㐰㉣㡤摦㔲搹㠰戴扣㐸搲挱㤰捣㔵㕢㡢㈳㘳摥㈷挵㠴㔳戶昱㜶攵昵㐱改㙤捥戶㑤㕥〴㍣戰搴㌰ㄲ扡っ㝤户㝦戵愰㑢㍣㌷㔳㈶㔱ㄱ扤㥤㝤㡤㌴昲㌶〸㔰㐶昷㠱㐰㐴㍥摦㜳愸㈹㔰㥤㈳昴㝤㔰昷㝦摤㠱㡡愶㡣㙣挶昳戱㡢㌹㘹㉣挱散挷㔳㉥㘷戰㉤户晢戵㐱㐹づぢ捤㍡㙤户㤷收愸ㅦ㐱㔶慥㥥捦戸慥ㅥ㈳ぢ㤱㡡㌱㤸晡戴敦㈵㜵ㄷ㌴挹攸敦挷挹戸愴敥愶ㄹ㌸愲㍦㜶㤰㝢ㅣ攴㈷㌶搲㜰㉦㄰摥摡ㄹ攵㑥攸ㄱ㘵㥥㑡〳㜵改摤㍣捡搴㔵攸敤㘴㜶㄰散愲㍦敥〷ㅤ晦搸〵戶扤挳㠲㘲㌶㉡摥戹挰攵㥤㤱攸攴㈳扥㡥㜸㄰㈷㠹㈳捥戴ㅣ昱㄰㔵攱㠸晥摣㐱ㅥ㜶㄰㈶㥤㍣搴愳㐰㘴㙥昹㌰㔴づ㐷㈷㘷㐳㠱摥〳㄰㠹晥ち〲ㄵ攷ㄶ愶㤹挲㕣〳㕤昲㔳ㄲ晡㍣㥥㉡戳收攳㘰攲ㅦ摢慥㈰ㄱ㤱て搳㐷戱㙣搰搷戲㕤扥㤶㍤㠱㤳愴㥥㡦㐱ㄵ扡昸㐹慡挲ㄱ㝤捡㐱㤸㈱ち攵㘹ㅢ㔱捦〲ㄱ换㡡㙥换㉥㘲昳㍥〱㄰㠹㍥〷㠱㡡㤶㌱㉦ㄴ㈶ㅦ愵㤵㥦愵搰㥦攵愹㘲搹ぢ㘰攲ㅦ摢愰㈰ㄱ㤱て昳㍤戱慣捦搷戲愴慦㘵捣晡愴㥥换愱ち㤶扤㐴㔵㌸愲捣昲〴㘱㑡㈷挸㍥ㅢ㔱捣搶挴戲㠴摢戲㉢搸扣㉢〱㈲㔱㈶㙣ㄵ㉤㘳㈲㈷㑣㍥㈳㉢㍦㜱愱慦攵愹戴㉣捡扣㑥㤸搷㐹㜳㐲慦愱晣㥥捡㥢㌳慥㈰㝥づ搶㌰㑢㝥ㅥ㘱〵㝥敥㘰〸㕡〲㔵㜸㉥挸㝡㥡愶㍡㜸晣㠱改攲㑣捤㤵㙢㝥㐲㈷挱敡㝦㐰て㉣㜲㑤慦搴昸㔶㝣昴昵㘸㙡〳ㄳㄶ慥㌹㜹愶㠵㝤㑢㐰攳戱㔴㘰㘰慡晤㍤㝤㘹〳戳ㅢ㌹㘳㥢㍡敡攲㘵愱愷昶㝡ㅦ㡤扦攷愵愳摥㜱敤愴㝤㑢愶㙥扣㍢昳昸㙦㉥㕢愲㤸㤸昸㍤攳摢つ戳㝣摦扣摤㙣㌳扣慦ㅥ㐷㤹捦㐸㘷㝤〳㐸㝤㤵㘲㔲挲づ㔳ㅢ㜱〶扤㈴㠶摤〴㙡〳搳㡤昱ㄹ挶摣㘴㝣㠶㌱㉦昱㌳㙣㙤㈵挳搶搸っ敦㉢挵㔱愶㌳㘲搸捤㐰㘰ㄸ㜳ㄲ㌱㙣㤵摢戰敦㠲摡挰㙣㘳㝣㠶ㅤ攱㥣戱摦㍤挶戴挴捦戰昶㑡㠶㉤户ㄹ摥㔷㠵愳捣㘶挴戰摢㠱挰㌰愶㈴㘲搸㔲户㘱㜷㠲摡挰㘴㘳㝣㠶㌱㌳ㄹ㕦㡦㌱㉢昱㌳散㍤㤵っ㍢摥㘶㜸㕦〱㡥㌲㤹ㄱ挳敥〱〲挳㤸㤱㠸㘱㡢摣㠶摤ぢ㙡〳㜳㡤昱ㄹ戶搸㌹㘳扦㝢㡣㐹㠹㥦㘱昳㉡ㄹ搶㙡㌳扣慦昶㐶㤹换㠸㘱て〰㠱㘱㑣㐸挴戰㘶户㘱て㠱摡挰㔴㘳㝣㠶㌱㉦ㄹ㕦㡦㌱㈷昱㌳㙣㑥㈵挳㘶摢っ敦㉢扢㔱愶㌲㘲搸愳㐰㘰ㄸ昳ㄱ㌱散㌸户㘱㡦㠱摡挰㑣㘳㝣㠶㙤㜳捥搸敦ㅥ㘳㑡攲㘷搸搱㤵っ㝢㥢捤昰扥㡡慢ㄸ㈶㜳㡥搷㑦〲㘱挴挵㑦㤴戱戲㤸晢ㄴ㄰摣㘷㥤㈸㔹㐹攰㑡昱㘱ち挵ㄹ慡㡡昸搳㈲慥ㄸ㕡㡡㜷㡥㜰㝢攷户愰㉡㐶㜱挳㉤㌷㥥㐳㘹攴搵愵改㤵㕡㝦愸捤昰扥扡ㄴ㘵ㄴ㈸ㄵ晦ㅥ〸扡㠵愱㥣㔴晣ㄶ㜷挵㝦〰戵攱㙣㠰昱㜵ぢ㈳扡昱㡤㌷㐶㜳挳挶戹㕥㐹㡡㔶㌲慣挱㘶㜸㕦㐹㡡㌲〸ㄴ挳晥〷〸っ㘳㈴㈷㠶搵扢つ晢㌳愸つ㡣搱挶㘷ㄸ〳扡昱ㄹ挶㘰捥捦戰㜰㈵挳㙡㙣㠶昷㔵愳㈸㘳㐰㌱散㌵㈰㌰㡣㠱㥣ㄸㄶ㜲ㅢ昶㍡愸つ㔷〰㡣捦㌰挶㜳攳㌳㡣戱㥣㥦㘱㠱㑡㠶扤昹扡ㄵ㜷㤴扤㐲挴㄰㜰慣㔷㠸㕣㍦晢㈵戱㔹㤲换戱戵㐹㡢捣愸㑤㥥㠷㐹换㜲㜸ㅤㅥ昷捦攳㠷户扡昰㘲ぢㅥ昲挷㡦㥤摡慢扢㜸攱㠵ㅢ㠴捥〳攵㕡㑡㍣搹㐸㙥挸攳〹昳㥡攴敡〲㥥昸㐸㠴昱挳㐱㐵扣㈷㥦㍤ㄸㄶㄹ戰㐱㔱つ〷攱戰摥〲昰摤ㅢ攰愲扦㜷慢搴戵扣㌲攲て㘷搷㍦挸户〴づ㙣㠹挱〸㘲愲㜳㍤㠴㥢㜰扤晡㔲慤摥㐰㉦㕢敢搹攷〴㘴愹ㅢㅢ捥昸㌵㘴㥣㈲㔷戵捣㤸〰ㄱ㙤㤰㤴㐰扢〵〴㐲㡣㡢扤戶㜱戳㠶㌷挶㠰攷㐷戱㙡㙢㥤捤ㄴ昰〲㡡㘱㈹〷㤱㘶换慡搵㉢扥㑤攰昶戳愷〹㜵愵㑤㔰㡣㘰搹っ攷㔰っぢ㕤㡡㕦昶㔵ㅣ㉤㔷㍣搹愳㤸ㄱ㘴㠹㘲㠶㘵㔴㙣㑣㠵㘴㐵㕦扥攸㕢摦戴昲晡愶㝢敡㘳㘰㔷㔲摦㍤㜶㝤戶㠷㥥昵㔵㍣戳㕣昱㤱ㅥ挵昷㝡ㄵ㌳㕡㜱㜹攸㐹㕦挵㙦㉢㔷㍣换愳㤸㠱㑤㐹㡢ㄹ㉤戸ㄴ㍦收慢昸戸㜲挵戳㍤㡡ㄹ㔸戸ㄵ㐷㜹户㤶㘹㜴㉥㈵摦㐹搰〴㄰㔱扣㘱换㝣晡㄰敡㘲㔶㜳〸挶㐱㌸㔸愵㜸㙢㤶捥㙡㠶摣挸ぢ敤戲ぢ㔷〸慡〷㥣愶扤搸㝡搸挸㠸㙦愵㘲摥愴戹扢挲㐰㈱愲攷㤳㌴㌲攲ㄵ敦敡㙣摡㤶㑢㙦㕤晡挶扣㙤换ㄴ㙦挵㉥㥢敦㜵ㄴ〷摣㤷搲㈲㙡搹㘹改戴ㄵㅦ敦㔱捣扢戶摢㘶挵㕢愱㑢昱㡦㝣ㄵ扦慦㕣昱㔲㡦㘲摥㌵㑢ㄴ昳㔶攴㔲晣㝤㕦挵ㅤ攵㡡㍢㍤㡡㜹搷㜲㉢づ㜱挲搸敦〹㡤㔱搸〱㉥㈷慥㐲㍤㡡㔳㤱㐴㜲慢㙤㠴〵挵〹㐳收慤㌵愴㜲慥㄰㤹戵㙥ㄹ㕥晢㈲搳㐵㉡㉦㝢㤱㔹攷㤶攱昵㉡㌲敢㐹攵愵㉡㌲ㅢ摣㌲扣昴㐴㘶㈳愹扣敡㐴㘶㤳㕢㠶㔷㤱挸㙣㈶㜵㤶㈳搳敤㤶攱〵㈱㌲㕢㐸攵戵㈰㝡戶扡㘵㌸敥㘵㥣摦㠰摥攲㌸㝦㉦慣つ〷つ挵㙢㐱ㄸ搷摢っ㉥攴㠷昱㈰㉣慦て㘱㝣搵㘶㜰㤹㐲扦㥦㑡㌹捣愵挲㤳㔹攲〸㤷ち㑦戱ㄱㄶㄴ㐷慣挸㥣㑡㉡〷慢挸㙣㜳换㜰昰㠹捣㘹愴㜲摣㠹㑣㡦㕢愶挳㤱㌹㥤㔴づ㈱㤱㠹戹㘵愴㍦搹扡ㄴ㐶㤴㜳㐴搹慦㜲捤挷㠱㈰㜴㤲ㅥ㉤㤳㘲捦㡡㤴㘹㐹㐹㥦㤶㐹戱㙦㐵㙡扢㈵㈵扤㕡㈶挵摥ㄵ愹㤴㈵㈵晤㕡㈶挵晥ㄵ愹ㅤ㤶㤴昴㙣㤹ㄴ㝢㔸愴㌲㤶㤴昴㙤㤹ㄴ晢㔸愴㜲㈲搵挰敥㌹ㄱ㔲挱㐱ㄵ㍦㍤㜱晡改㝦㙢愸㙥㥣㔱㝤搲搲扡㑢㥦晡改搳ㄷ㍦㜲敡攲攷㕦晦攲ㄷㅦ昹敤挵昷扤晥扤摥挵昷㕣㝤昵㕤㙢扥㜴摦搳㤳㤳㔷〵扦昳户慥慢捥㙡搹㜱搶捥攴搶搹㉢捦㝡晦ㄹ㥢㕡㌶ㅥ㌲愷慡慡愶收搸㈹㍦㤹㝥㕣昴㥣㥤户愸㍢ㅦ㍢㌴慢愴挷换㥡挱㥥㤷㘶散㤴㘶㈸改昳㌲㈹昶扤㐸ㄵ㉣㈹改昵㌲㈹昶扥㐸つ㔸㔲搲敦㘵㔲散㝦㤱摡㙤㐹戱㡦㘵戴㕥㘰㡦搶攵㌸㈵㡣㐷摤搸慤挲㌸摦挳㘰㑦ち攳㈳ㅥ〶㍢㑦ㄸ攷㜹ㄸ散㉦㘱㝣搸挳㘰ㄷ〹攳㐳ㅥ〶㝢㐵ㄸ攷㝡ㄸ昴㤳㌰㍥攸㘱搰㌵挲㌸挷挳愰㌷㠴戱搷挳愰〳㠴戱愷㤴㔱晢㝦攷㠲づ攷</t>
  </si>
  <si>
    <t>㜸〱捤㝤〹㜸ㄴ㔵昶㝤㕥㤶㈶慦搹㕡〵㕣㐰㈴㘸ㄴ〴㈳〹㠴㐵㐵㠱㐰搸㐱〹㡢ちㅡ㥡愴〳㠱㉣㤸㑥㔸ㄴ〷㐷挵㔱㕣挷ㄱ昷ㄵ〶摣ㅤ㐷㐵挵㙤㐶ㄱ㐷㜱ㅤㄵ昷㍤㠳晢㍥攳扥晤捦戹㔵㉦愹慥㝡㥤㑥收㤷晦昷㑤搹戹扥㜷敦㝤愷摥㌹㕤搵改搴扢㔵愴愹戴戴戴摦戰昱晦摣㌲搹攸㔵戲㌲㕥ㅦ慢捥㉢慡慤慡㡡㤵搵㔷搶搶挴昳㐶搷搵㐵㔷㑥愹㡣搷㘷㈰㈱㔴㕡㠹㜸㍣慢㌴㕥㜹㘲㉣扢㜴㔹慣㉥㡥愴慣戴戴散㙣㥤㡥昸㥥敥㑦挴㜴㌴㐷改㑣ㅡ㘴愵改㄰㑤〷㥡㙣ㅡ㑤ㄳ愶改㐸搳㠹愶㌳㑤ㄷ㥡慥㌴ㄱ㥡㕤㘸㜶愵搹㡤愶ㅢ㑤㜷㥡ㅥ㌴扢搳散㐱挳晤敢扤㘸㝡挲㜴敡〵㌳戳㘸捣昴〵㡢挱愶愴扥戶㉥㌶戰捦㙣㘷捥㈳昳昳昳昲昳〶てㅢ㌴㍣㙦搰挰㍥㐵つ㔵昵つ㜵戱㤱㌵戱㠶晡扡㘸搵挰㍥㐷㌶㉣愸慡㉣㥢ㅣ㕢㌹戳㜶㐹慣㘶㘴㙣挱愰挱ぢ愲㐳㠶攷て㈹㉣慣ㄸ㌱㘲㜸愷扤㠱㍣慤㘸捣㤱㜵戱㡡㜸㝢㘱昶㈶收昴愲㌱㜹搳㘲昵敤㠵戹て㌰〱㌹戶戶㍡㕡㔹搳㑥愰㔹㝣㑦ぢ挷挶捡㉡昹收挷㘲㜵㤵㌵ぢ昳㌰敤〴愱搱ㅢ㤶㌷㍡ㅥ㙦愸㕥捡攳愸㈸㔶㔵㌵㈳㔶㈱㙦㝡昵搸㜸晤㤱搱扡敡㜸愷㙡敡ㄷ慢㡢搵㤴挵攲㕤慡挷慤㈸㡢㔵戹㠹昱散敡搹搱扡㘹搱敡㔸㈶ㅢ㕤慢㥤昷㜰㘲㜹慣愶扥戲㝥㘵攷敡㔹昱搸㡣㘸捤挲ㄸ㔳戲慡挷㌷㔴㤶慢捣㑣扣搲㌲づ戰捤㑣摥㈸捣愷扡㘸㔱戴慥㕥㝡㝣ぢ昳㙤戹㥥挳㐵㔸㈴捣㡢㠷㔴ㅦ摦㈸扥㘷㈵㤵搵㤳㘳㜵㌵戱㉡敥㠴敦攴〰㕦㤲〸攴扣て㑤㑡ㄹ㍡㝣㤷㔴㐷昷攴㈳ㄷ敥㈵搴〷㘶挲㤴摡㠵搳㙡敢慡㜱㑣㑥㡤㐵㙢㐶收攷つㅡ㌴戸㜰㔸攱㤰㘱挳ぢ㠶ㄴっㅦ㍣㝣攸挰㤲晡昲戱戱㘵㈳〷攵つ㉡ㄸ㕡㔰㔸㔰㌰㈸㝦㘸挱昰挲愱㠵挳ぢぢ〷㑥愹㉤㡢㔲晥㤱㠳㜴づ搰㜴㕦攲敥ぢ㤳㔱㕣㔰愰昷愳㉢ㄷ㐶㘵扥㠶㡦〲敦〴㜸㍡愶㤷㐶搳㑢ㄷ愴㤷㤶愵㤷㤶愷㤷挶搲㑢㉢搲㑢ㄷ愶㤷㉥㑡㉦慤㑣㉦㕤㥣㕥扡〴㌹㘶换敥搰㈱摤摤づㅣ㍦㈵昴户㐷㥥ㅦ㜵挵攷摦扤昲搰㘱挳㝡㈸㥥晤昲攱㜱〰ㅡ敤㐷愸ㅦ搰㜴㝦㤸搰㠱摣㐱㜱挱㄰㍤㠰慥㠱㌰㑡扤〰㐲㈴戵戶敦晢㘷慢戲ㅦ㐶摤晣㐱搵㌷㍢ちて㕡愵昸㌱㈴戳挹㐳愳晤㘶㜳㌰㜷㍤〸㈶㤴捦ㅤㄴ攷て搷〵㜴つ㠶㔱敡㈹㜷㌶㕦㍥昹㔶㑥攳挹捦㑤戸昵捥㥤㉦㑥㝥㙢攳〵㡡㥦㠷㌲㥢㐲㌴摡㙦㌶㐳戹敢㘱㌰愱攱㌰改挵㠵㝡〴㍤㠷挰㈸戵捤㥤㑣昴愲㜹愳㑢㘲㡦㡣㍢敦㥥户扡敤㝣㘵昵〵㡡㥦换㌲㤹挳搰㘸扦挹㡣攴慥て㠷〹ㅤ挱ㅤㄴ攷て搳愳攸ㅡつ愳搴㐳敥㙣扡慣㕡搳晢晤㠳㥥ㅥ㜵捡㑦㥢ㅡ㡦㕢㔳㔱愵昸㔹㈱戳㈹㐲愳晤㘶㌳㤶扢ㅥ〷ㄳ㉡收づ㡡ぢ㠶改昱㜴㑤㠰㔱敡ㅥ㜷㌶戱昸昰㉢攲㉦㜵㥤㜰㑤昱改捦㝥㜸敦㈷摢ㄵ㝦㔳挹㙣㈶愱搱㝥戳㤹捣㕤㑦㠱〹㑤攵づ㡡昳ぢ昴㌴扡愶挳㈸㜵扢㍢㥢ぢ㉦㌸戵攲挲㙢㕥㥤㜴摥扢㥢㜶摥㜲搸搰㝡挵㕦㤹㌲㥢愳搰㘸扦搹捣攰慥㑢㘰㐲㌳㘱搲㡢㠷敢㔹昴捣㠶㔱敡㐶㜷㌲㍦㝣晢搱㘱捦㍤昶敥㤸㔳㌷ㅥ㜷㔷挹摣㑢晡愹㡥〸换㘴㡥㐶愳晤㈶㜳っ㜷㝤㉣㑣㘸㉥㜷㔰㥣㍦㐲捦愳敢㌸ㄸ愵搶扢戳ㄹ㝥搰摣慢㌷㝤㜱搸挴〷㙦ㅢ戸晦㥢㡤㈷昶㔴晣づ㈱戳㈹㐵愳晤㘶㌳ㅦ㘸㍡ちㄳ㕡〰㠳搹っ搵㘵㜴㤵挳㈸㜵㠵㍢㥢摣㡤昱ㅢ捦捦㕥㍦敡收攷㥦摦昰敡捥㤱㌷㉡㝥㤹㤱搹㔴愰搱㝥戳㔹挸㕤㉦㠲〹㔵㜲〷挵昹㠳昵㘲扡㤶挰㈸㜵㤱㍢㥢晤㡥㝡敤捥㠳愶㑤㥢㝣挱㍤㕦㕣㝦挵昱愱㤱㡡摦慡㘴㌶搵㘸戴摦㙣㙡戸敢㕡㤸搰㔲㤸昴攲ㄱ晡〴㝡敡㘰㤴㍡搷㥤捣挰㜷㡦㍤昸攸㝢昲愶㙤㜹攲戹ㅢㄷて摤昰㡣攲户㍢㤹㑣㍤ㅡ敤㌷㤹〶敥㝡ㄹ㑣㘸㌹㜷㔰㥣㍦㐴慦愰㙢㈵㡣㔲㘷戸戳㔹㤳扢敢挷㜷晣敤慡㌱㕢昲㐶㙥敦摤㘷搹摦ㄵ扦㘶捡㙣㑥㐲愳晤㘶戳㡡扢㍥ㄹ㈶昴㍢敥愰戸㘰戰㕥㑤搷㈹㌰㑡慤㜶㘷戳㜶户ㅢ扦㍥㝢挵搸㐹敢扦㜸晦晣昹㝦慦㤹愳昸㝤㔷㘶㜳㉡ㅡ敤㌷㥢搳㠰愶㑦㠷〹慤攱づ㡡ぢち昵ㄹ㜴晤〱㐶愹ㄵ敥㙣扥㑡晢攲攲㙤㐵㈷㑦扤㘴敤晥㘷昶扤敦慥㑦ㄵ扦㜸换㙣捥㐲愳晤㘶戳㤶扢㍥ㅢ㈶㜴づ㜷㔰㕣㌰㔴㥦㑢搷㜹㌰㑡㥤攰捥收㥢敢敥㌹昴㡢㍢攷㡦扥昵摤㍥㍤㝥㥡昴㜶㠶攲㕦〰㌲㥢ぢ搰㘸扦搹晣㤱扢扥㄰㈶昴㈷敥愰㌸㍦㕦㕦㐴搷㍡ㄸ愵ㄶ扢戳愹散㌰㜶摡㐵摢㍦㥡扡昶昸㥦㐷散摣昰㥦摦㈹晥㈹㈲戳戹〴㡤昶㥢捤愵摣昵㘵㌰愱换戹㠳攲晣㐲㝤〵㕤㔷挲㈸㔵收捥收攴㝤㉦㝥戹昷㌷㈵攳搶㡤㜹㜹挱ㄹ㉦敤扣㐲㜵㘷㌲㝥㐲㔷挳戴摦㙣慥〱㥡扥㤶戸搷挱攰㥤ㅡ愱搷搳戵〱㐶愹㜹敥㙣㜶㝣㕤㔷㜶搴摥扢ㄴ摤晡攲晡づ㘳㝦㕥摤㑤昱㡦㌳㤹捤㐶㌴摡㙦㌶㥢戸敢敢㘱㐲㌷挰愴ㄷて搵㌷搲㜳ㄳ㡣㔲戳摣挹㉣敦昱搲攱愷扥㜳昴㠴捤攱㠱〷攴ㄵ晣㘱扣攲ㅦ㠹㌲㤹㕢搰㘸扦挹摣捡㕤摦〶ㄳ晡ぢ㑣㝡昱㌰㝤㍢㍤㝦㠵㔱㙡㥡㍢㤹户敦戸扡搷戸㙢戶㑤戹㜹昷㝤ㅢ扦扢昶挴㤳搴ㅥ〸换㘴敥㐴愳晤㈶㜳ㄷ㜷扤ㄹ㈶㜴㌷㜷㔰㥣㍦㐸摦㐳搷扤㌰㑡㡤㜷㘷㜳㜹㘱昵て㈷㍤晦晢昱搷晤㝣摦㥢换㥦㍣昸㕡戵㈷㤳昱ㄳ扡て愶晤㘶㜳㍦搰昴〳挴㝤㄰〶㐷捤㈰晤㄰㕤㝦㠳㔱㙡㤴㍢㥢晤户㜴晥㝣搰ㅥ摢愷㕣㌶攳挴昳挷捦晤攳ち戵ㄷ㤳昱ㄳ㝡ㄸ愶晤㘶昳〸搰昴㔶攲㍥ち㠳搹攴敢㙤㜴㍤〶愳搴〸㜷㌶摦㥣戵㐵ㅤ㌳㜷扦愲㡤戳攷㍣㌷戹收敤㤸敡挹㘴晣㠴ㅥ㠷㘹扦搹㍣〱㌴扤㥤戸㑦挲㘰㌶挳昵㔳㜴㍤つ愳㔴㠱㍢㥢㥡㔵ぢ㙦㔱ぢ晦㕡㜴晦搶攷づ捤㌸慡昶慢㑥捦㈲㝣㤴晢㜷攲搸扡攸㜲晣攵摤晣㐷㝤㐱ㅥ晥〶㙣捤搵っ㕣捣愸㈸慣ㄸ㔶㤱㥦㕦㕥㌸㈸㍡㌸㥡㤵〳搸搶晥搹捣㕦㤴㥤㉡收㔴搶㤴搷㉥㤷扦愳㝢㡤㠹挶㘳捤㝦㔶て㜰㘳㘳㙡ㅢ㙡捡攳㍤敤挱㤲晡㘸㝤㙣㉦㝦慣ㄹ㈴㌰慣〴㔷ㄹ㘲㜱搹㕦㙦晦戰搹搱慡㠶搸攸ㄵ㤵㑥㜸㙦㕦ㄸ搷ㄸ㙡ㄷ㈴㡦ㄶ搷挵㑥㘸㡡〶㘶㌴ㅡㄷ挱㤶〹㜶㠰愵ㄳ㜲收搵愷㘸㔱㙤㍣㔶㈳搳ㅢ㔰㝤㘴㘵搹㤲㔸㕤㐹㡣㤷搰㘲攵㐲戵㍢㐳敥㠵㡥〱搳㙢㐰ㄴ㤷㉥捡晢㝡扤ㄵ攳㔶搴挷㙡捡㘳攵㤸敦搲㔸㕤晤捡㤹搱〵㔵戱ㅥ〹㈹捥㍥ㄱ搸㌳挱㕤㕣㕢搶㄰㉦慡慤愹慦慢慤㑡㡣㡣㉥㕦ㄶ挵挵㤵昲愹戵攵㌱㕣ㅢ挹攴㤶愶搲㌲㌲㤴㑡㍢搰㜶㠱㠲戸昱㍣㜹㈳㍣㙦昱摥㜸捦昷㐸㍣散昲㘶㠰ㅤ㔸㔴挵㜸㑣愶敦㤷〲㑣㜰〹搳㍦㜹愲㠷ㄳ慦㌷㌲扢㕦昲㙣㤹㘳搳㍢昷晦㌷㌹㍤㝤㌷㤷晤戸㘵戸〰㌵㈱㕡㔳㕥ㄵ慢㙢昱㙡愹攲㡣昴㜳㌰㔹〷攳㙣㑥慡㕥㈶㌲搴ち戵㌲㙢㜹㘵㜹晤愲搰愲㔸攵挲㐵晣㐲㡣㉢慡搹搹㤴㌶戰改攷攱搲㉦搰扣〸ㄳづ愷㠵㜶㌰㈹ㄴ搶㉦㌹晤慣扥昸㝦摢㉦㙤愵㘳㤴㤶㑢㘹戸敥ㄹ捦慡㉥慥慤㡢㘷㘴搸㔸㑥㠸挶ㄷ搵昳昰㙣㌹㐸扣㤷㘹㕥㠱挹摡て㈶攵㤵戳慥㐸捡攴〵挲捥搵㘳㘳ㄵ㔱㕣㤶㤵戳㕢㐵戳慡㥤㉢㝤㘳㘳昱㌲捤㑢㠲ㄳ㜱慥慣〸愱㠵㤳扦㔳㌵㡦晥搸㡡晡戱搱晡㘸㠷㙡㕣㕣挴扢愴㤱㌴㐰㐶㌹㉤㡥散㉣㍥㌳㍡散昶㠰㄰㤱愶〷愵愳㌸ㅣ㈴㥣㌸㌸㕦搲㌲㕣摢㌲〹捣扤㌷㐸㠴晣〷㝡攲㐵㐲㕣扢㉣ㅦㅦ慢㤹戹㜲㘹㉣捥昴散㔰㡢㔲晡㑦㉦㠲㑤㉦㕢㌰慢扥戲㉡㥥㠷㤹㡥慦慢㙤㔸摡㥥㌸挴搲慦挲㤸㉤㙢㝦ㅣ挵慤攷〴戹搲㍡㉣攳㝢㔳㕡㥡㤶㑤㌴㝡昴扥㌴㍣㕡〱昶ㅢ晥㈷㥢㝥ㄳ晦ぢ户ㄴ换捡㐵㐶㕢㉥愸㘶㈱扦㔳㌵ㄴ㥡㔹ㄷ㤳㑢挴搹搲㠱摡㥤慢攷搴搶㉤㔹㔰㕢扢㠴挷㔳ㄷ改挵ㄷ挵㘲昵扣散摡搱扤捣㉣㤷㤳㤵捡挸㐸戸㈴敡戹㍥扢て昰㐳敦挲㜴ㅥ㕤㔵搵挷㈰挶㐳敦挱㤵㠱ぢ挰愱㐶㌴㜶愹㤵㑢摦㝤慡昱攱㕢㤵户愲㉡扥㐲昵〲㙤㕥㤵㝣昷挹搰扡晣㥡捥㔳㙥晢敥㤴㙤ㄷ㡦㙢慣㔵㍤摤㐰攰攲㘹㍦〰攵攰㐷扦て愳昶㐴ㅡ㍦㑥搰㑥摣昴㠷攸敢㡦㘸㍥㠶挱㠷㠲挸㡣捦㠴㑦㥤慥敡㡦晦昳㜳㐱㝦㐶昳㌹㡣ㅡ〰挳戳㔲㝦〱㘳㌶ㄵ〱㍥摦㙣㜹挳づ㠴㍢昸㠶晤ㅢ摥戰㙥㈱愶〶㈲㠳㙦㥡愶㐸㥡戲㘸㑡愲㐲〰戶ち㤰攵〶〲搷㙢て挶㌰ㄱ攰㘷㡥捦㐰㥡㕤㠰㕦戹てち愳㜹愸㜹〴㐸㜷扡㙡㄰㘲㈲㐰〶ㅣ㥡敢㕤慡〰㉥ㄱ㈰ぢ㍤戳愹ㅦ㝦昵〸㤰て㜷㔰〰㑤㑣摤㐲㑣つ挶㌸㥢〰㕦〲摣㉡挰ㄷ㙥㈰㜰㠹㜸㈸㤰㜲㌸㡢㕤㌹攵捦㤰㘶ㄷ愰ㅢ挲扡㍢㑤てㄸ㡦〰㝢㌸㕤㌵っ㈰㈲挰㥥㑣摡ぢ㐶㡤㠰㑢〴攸㠹㥥搹搴扦扣〲っ㠷㍢㈸挰㍥挴搴㉤挴搴㈱ㄸ㘷ㄳ攰戵㘴〲扣敡〶〲㤷愵㐷〲㈹㠷戳攸挷㈹扦㥣㔴㠰〳ㄱ搶〳㘸〶挲㜸〴挸㜳扡敡㜰㠰㠸〰〷㌳㘹㄰㡣ㅡ〵㤷〸㤰㡦㥥搹搴㌳㕥〱㡥㠰㍢㈸㐰㈱㌱㜵ぢ㌱㌵ㅡ攳㙣〲㍣㥡㑣㠰慤㙥㈰㜰㈵㝣㉣㤰㜲㌸㡢挳戱㔳昵㜰㔲〱㐶㈱慣㐷搳㡣㠱昱〸㌰搶改慡㜱〰ㄱ〱挶㌱愹ㄸ㐶昱摡户〸㌰ㅥ㍤戳愹㝢扤〲ㄴ挳ㅤㄴ㘰㌲㌱㜵ぢ㌱㌵〱攳㙣〲摣㤶㑣㠰㕢摤㐰攰攲晢㘴㈰攵㜰ㄶ㌳㌹攵㥢㤳ち㌰ㅢ㘱㍤㠷收㘸ㄸ㡦〰挷㍡㕤㌵〵㈰㈲挰㕣㈶捤㠳㔱搳攰ㄲ〱㡥㐳捦㙣㙡扤㔷㠰愹㜰〷〵㠸ㄲ㔳户㄰㔳搳㌱捥㈶挰愵挹〴戸挴つ〴慥昷捦〰㔲づ㘷戱㤸㔳㕥㤷㔴㠰㉡㠴㜵㌵㑤つ㡣㐷㠰愵㑥㔷㤵〰㐴〴㌸㠱㐹㜵㌰㙡ㄶ㕣㈲㐰ㅣ㍤戳愹㜳扣〲捣㠴㍢㈸挰㜲㘲敡ㄶ㘲㙡㌶挶搹〴㌸㌵㤹〰扦㜷〳㠱㌵㠶㘳㠰㤴挳㔹㥣挲㈹慦㑥㉡挰愹〸敢搳㘸㑥㠷昱〸㜰㠶搳㔵挷〲㐴〴昸〳㤳捥㠴㔱昳攰ㄲ〱捥㐲捦㙣㙡㤹㔷㠰戹㜰〷〵㌸㤷㤸扡㠵㤸㍡づ攳㙣〲㔴㈵ㄳ㘰㠹ㅢ〸㉣㙢捣〷㔲づ㘷㜱㌱愷㕣㤹㔴㠰㑢ㄱ搶㤷搱㕣づ攳ㄱ攰㑡愷慢愲〰ㄱ〱慥㘲搲搵㌰慡っ㉥ㄱ攰ㅡ昴捣愶收㝢〵㔸〰㜷㔰㠰つ挸て敢ㄶ㘲慡ㅣ攳㙣〲捣㑥㈶挰㉣㌷㄰㔸㐹攱㤲㐷づ㘷㜱ぢ愷㕣㤲㔴㠰摢㄰搶㝦愱戹ㅤ挶㈳挰ㅤ㑥㔷㉤〲㠸〸㜰㈷㤳敥㠲㔱㡢攱ㄲ〱㌶愳㘷㌶㌵挹㉢㐰㈵摣㐱〱戶㄰㔳户㄰㔳㑢㌰捥㈶挰愸㘴〲ㅣ攱〶〲㡢㌷㌵㐰捡攱㉣ㅥ攱㤴㐷㈶ㄵ攰㔱㠴昵㌶㥡挷㘰㍣〲㍣敥㜴㔵㉤㐰㐴㠰㈷㤸戴ㅤ㐶㥤〰㤷〸昰㈴㝡㘶㔳㐳扣〲㉣㠵㍢㈸挰戳挴搴㉤挴㔴ㅤ挶搹〴㌸㌰㤹〰晤摤㐰㘰挱愸〱㐸㌹㥣挵㉢㥣昲〱㐹〵㜸つ㘱晤㍡捤ㅢ㌰ㅥ〱摥㜲扡㙡ㄹ㐰㐴㠰户㤹昴づ㡣㕡〱㤷〸昰㉥㝡㘶㔳扤扤〲㉣㠷㍢㈸挰㑥㘲敡ㄶ㘲㙡㈵挶搹〴攸㤶㑣㠰摤摣㐰㘰㡤㙡ㄵ㤰㜲㌸㡢捦㌹攵㕤㤲ち昰㈵挲晡㉢㥡慦㘱㍣〲晣挷改慡㤳〱㈲〲㝣挳愴㙦㘱搴㙡戸㐴㠰敦搰㌳㥢捡昶ち昰㍢戸㠳〲晣㐴㑣摤㐲㑣㥤㠲㜱㌶〱㝥晤㈵挹㔷攱㕦摣㐰㘰㔹散㌴㈰攵㜰ㄶ㤹改㤸昲㑦㐸戳㝦ㄵづ㈱慣㍢搰㘴挳㜸〴〸㍢㕤㜵㍡㐰晡ㄲ愸㈳㤳㍡挱愸㌳搰ㄵ〱㍡愳㘷㌶昵㌵昶搱昴挷搰ㅡ戸㠳〲散㠲晣戰㙥㈱愶戸扣㘶ㄳ攰挳㘴〲㝣攰〶〲㉢㜱㙢㠱㈴〲散挵㈹敦㑣㉡㐰㉦㠴昵摥㌴扤㌹扢收扦〶晢㌸㕤㜵㌶㠰晡㤲㑥づ㤳晡挲愸㜳搱ㄵ〱昶㐵捦㙣敡つ慦〰攷挰ㅤㄴ攰〰攴㠷㜵ぢ㌱㜵ㅥ挶搹〴㜸㍥㤹〰晦㜴〳㠱挵扦㍦〲㐹〴ㄸ挴㈹㍦㥢㔴㠰〲㠴昵㘰㥡㈱㥣㕤戳〰㐳㥤慥扡㄰㐰㝤㐹㘷ㄸ㤳㠶挳愸㡢搰ㄵ〱㐶愰㘷㌶昵㤸㔷㠰㍦挱ㅤㄴ㘰㈴昲挳扡㠵㤸㕡㠷㜱㌶〱ㅥ㐸㈶挰晤㙥㈰戰摥㜸㈹㤰㐴㠰㘲㑥㜹㑢㔲〱㈶㈰慣㈷搲㑣攲散㥡〵㤸攲㜴搵㘵〰敡㑢㍡㔳㤹㌴つ㐶㕤㠱慥〸㌰ㅤ㍤戳愹摢扤〲㕣づ㜷㔰㠰ㄲ攴㠷㜵ぢ㌱㜵㈵挶搹〴搸㤴㑣㠰㡤㙥㈰戰挴㜹つ㤰㐴㠰㜹㥣昲㠶愴〲ㅣ㡦戰㉥愵㤹捦搹㌵ぢ戰挰改慡㙢〱搴ㄷ㍦扡㡣㐹攵㌰㙡㍤扡㈲㐰っ㍤戳愹换扤〲㕣〷㜷㔰㠰㑡攴㠷㜵ぢ㌱戵〱攳㙣〲㕣㤰㑣㠰昳摤㐰㘰㔵㜵ㄳ㤰㐴㠰㍡㑥昹摣愴〲搴㈳慣ㅢ㘸㤶㜱㜶捤〲慣㜰扡㡡㑢愸㝤㐹㘷㈵㤳㑥㠴㔱㌷愲㉢〲㥣㠴㥥搹搴改㕥〱㙥㠰㍢㈸挰㙡攴㠷㜵ぢ㌱㜵ㄳ挶搹〴㌸㌱㤹〰㉢摤㐰㘰㈵昷㔶㈰㠹〰㘷㜲捡换㤳ち戰ㄶ㘱㝤㌶捤㌹㥣㕤戳〰攷㌹㕤㜵ㅢ㠰晡㤲捥昹㑣扡〰㐶摤㡥慥〸昰㐷昴捣愶㙡扣〲晣〵敥愰〰敢㤰ㅦ搶㉤挴搴㕦㌱捥㈶㐰㜹㌲〱捡摣㐰㘰昵昸㉥㈰㠹〰㔷㜳捡搱愴〲㕣㡢戰扥㡥㘶㍤㘷搷㉣挰㥦㥤慥摡っ愰扥愴戳㤱㐹㥢㘰搴㍤攸㡡〰搷愳㘷㌶㜵戴㔷㠰扢攱づち㜰㌳昲挳扡㠵㤸扡ㄷ攳㙣〲㑣㑢㈶挰㔴㌷㄰㔸戰扥ㅦ㐸㈲挰㕤㥣昲攴愴〲摣㡤戰扥㠷收㕥捥慥㔹㠰晢㥣慥㝡〰㐰㝤㐹攷㝥㈶㍤〰愳ㅥ㐲㔷〴㜸㄰㍤戳愹㌱㕥〱ㅥ㠴㍢㈸挰挳挸て敢ㄶ㘲敡㙦ㄸ㘷ㄳ㘰㜸㌲〱㠶戹㠱挰ㅡ昹㈳㐰ㄲ〱戶㜳捡㠵㐹〵㜸ち㘱晤㌴捤㌳㌰ㅥ〱㥥㜳扡㙡㉢㠰晡㤲捥㍦㤹昴㍣㡣摡㠶慥〸昰〲㝡㘶㔳〳扤〲㍣ち㜷㔰㠰㤷㤱ㅦ搶㉤挴搴㘳ㄸ㘷ㄳ愰㙦㌲〱㜲摣㐰㘰㔹晥〹㈰㠹〰敦㜰捡晢㈴ㄵ攰㍤㠴㜵㈳捤扦㌸扢收㈳攰㝤愷慢戶〳愸㉦改㝣挰愴て㘱搴㔳攸㡡〰ㅦ愱㘷㌶搵挳㉢挰㤳㜰〷〵昸っ昹㘱摤㐲㑣㍤㡤㜱㌶〱㍡㈵ㄳ愰愳ㅢ昰㔷〲㘴㍤〷愴㌶慣攰㜶攴㠴㉢㘶㔷挶㤶㜳挹愹㑢〵捡攷㡢ㅡ攲昵戵戲㍥搶戹㘲㙣敤戴摡晡戱㤵昱愵㔵搱㤵扢㔵戸㡤㌹㡢㘲㌵㔸扤慥挳㈲戶捦㔷扢㜴㘹慣㕣㔷㤴搴㌶搴㤵挵㈶㡥晤㕦㔸摤〶㍦扣㜵戲戰㥤慥戰晤㜷ぢ戶㠰㔰㌸㑡戰愵㘵㍤て㐰晦扡㥢ㄴ昱㝢搶挸愵ㄹ㐱㘲搷㘶㐵㘷㔶搶㔷挵㍡㔶挸晡戴戴戳㉢愰㈲㑡〲捡㍢㔴捣㕣㠴昵愸戱㥤㉢挶搷㔵㤶㔷㔵搶挴昸㘶㜴㜳㔲愷挴ㄶ㘲昹晦挸摡㜸㈵ぢ昶㍢㔷捣慣㡢搶挴㤷㜲㈵戳㙣攵慥〹㍤㔹昲捣慡ㄸ㔳㔹ㄳ挷㙥攴㕤㘴扢㙢㐵挹愲摡攵戸㜵愷愱扡㘶㝣㜴㘹晣㝦攲㕤㔱㝣㕢㘴㤳户㐶愵慢昴㜴㤵㥤㥥晤摦扥㍦愱㙦㜱㡥昵挰㑤ㄱ㌵㜲㔳㐴ㅦㅣ慡昵㜵㤵ぢㅡ愸㤹散愶〰㌶㤳㐶摥挶戴慣ㄷ搰昲㉦㕢㝡摥㐵㕦捤〱愷㥢㜰㔷㡡㜵昹扢改㤶愸扤㤱慥扦挳㡣㍡㝤て㌳㘹晣慣㠹捤搵㌸晦愷晢㡢戲㕥〴㜲慢㡢ㅦ扡㈳戹㡢㜳ㄴ戱㈰㠲〷ㄵ㑥㑥ㅣっ散昹㡦捣㜰㠵攴昰㈰敤搲摣㉣挶晡㜹愷㡡㈹搱〵戱㉡㉣晢㔷㐷敢扢㌸ㅤ搶㕦攰收㤳戸ㅢ㉢慡慤慥㡥昲愸攳㕤㌴㈵㘵搱慡㔸㜶挵攸㠶晡摡愹㤵㌵扡〲㐶づ㑤搷ㄵ㕤〱㔷㜴㠵戳㐰㕦㌱㠳攵㐰搲㈶㔶敤挲㘸㕤㘵晤愲敡捡戲㙣㜶㔸戲昳㍦㜱戸攲晣捦㠴㤸㘶㌳ㅦ㈷晥ㄵ㝦㘷摤ㅤ㙦㜷ㅥ㡡㘴㈸ㅤ摦㝥ㅣ搴改㉡㠴晦搴㝦㔹㉤㠲捦ㅥ昹㥤愲㝦〴㕡ㄶ㝥攰㜰捦㥦㉦㘵㌵ㄶ㥥㉦㔷挳㈳㥦㑦敡㈵㈶攰㐷晦㠴㔴㌶昸㤳昹㌲㑣㡢愵〴ㅤ㤰㄰㥥㔲ㅢ㉤㉦㡥㤶攱㡥戸づ敥晤㜰搹㜸㙢昹㘹㔳ㄷ㘱㜱㐷ㄱ㤶慣㔱㠷戴慣戲㍣㔶㤷㑤㐷〹敥昷换㘴㔹㐸挸㜹て戱捣㥤㤱㤶㤵搵㌱摢戶慦㠹〶㙢㍦㜷挹摣㝢㍦攱挴〰晥愷㐷つ攷㍡ㅡ㘸㘵挰敡㥦㐱㐷晦㐲㑥慦愰㑢㍥扥㠴㕦㤹昰ㅢ㑣搶慢〸晡摦㥢挴㍡ぢ㔴㘳㘸㈴㘵捡㥤㘴慣〰挹㐶戵㠴㤴㡥㘴〹㤱㡥㥥㤲㡦㤰㔳敤㤱㡤㌱㘸㔵挷㐳㈵㌸捡㘳攵㘱攷㈳㤶愵㈵㝣㍢搲搳㌳昱㔶㠷晣攵㜲㠱摤ㄲ愲㈴㈶戵㈰慡㌷愶㄰㘲ㄹ㘱㐷㥥㉣挰㉦攵敤㔷㍢攰挵㜲昶㙦昸㥦㙣攱戰㑥愷〲㘱昵㈶慣㈱ㅥ愲㈷捣㜷㑤㐳㜲㕣晡㠲㔱敦愳换㙦〰㘸㥡摦㔷敡㐳昴昸㍢ぢㄷ昴愰㡤㙣扥て㐳昵ㄱ扣晣㐰搴㈱㠲㝣㡣ㄶ㍦㘷㥡㡥扢㙣㜸㔳ㅦ㜷㥦㜲〴㝥㌴敦敤㌴挷㥤晡っㅥ㌳㘵㌴捤㥢挹户㔴㜷㘴攲攷昶㠴㑥㑣攸捣㠴㉦㤰挰㌷㌴搴〵㍤㡦㔰㐳㙣㐲㐵㤰〳愱晥敤〱昵〸戵ぢ㐱㜷㈵攸捦㐸昰ぢ昵㉢㝣㈹㠴攲㝢㈲㐲㜵㈳〸㔹㈶〸搵〳摥搴㐲愵㘳㤸〸戵扢㠰㌸ㅤ挵敡〳㡢㔰㝢㈰㐷敦挹㐴㔶㈶㔸ㄲ昶㘲㐲㑦㈶戰㔸㐱㠴敡㠵㕥戳㔰戸攳捣㜲㐴昵㐶づ㠴㘲挱㠲〱昵〸戵て㐱晢㄰㤴挵〵㝥愱㔸㔱㤰㐲㈸搶ㅢ㠸㔰㝤〹挲挲㠳〴愱昶㠳㌷戵㔰㉣㔰挰ぢ昷㈲ㄲ〴つ昹㘱㤵㠲㤹㌲㝣收㠸摡ㅦ㌹晡〰㈶戲㠲挱㤲搰㡦〹晤㤹挰愲〶ㄱ敡㐰昴挲㑤愷㕥愱㑤愷㠱㐸㠱㑥晢㜸㌰扢捡㑥㜷㠱搵〷ㄱ㌳㡦㤸慣㐱昰敢挴挲㠳ㄴ㍡戱㉣㐱㜴ㅡ㐴㄰搶㈷㈴攸㔴〰㙦㙡㥤㔸挷㠰ㄷ㉥㙣ㄲ〴つ昹㘱㌱㠳㐵㠶㈱挸搱㠵㑣㘴愱㠳㈵㘱㈸ㄳ㠶㌱㠱戵て愲搳㜰昴㍣〷搴㌰㥢㔰㠷㈰〷㐲戱晥挱㠰㝡づ愸㐳〹㝡ㄸ㐱㔹慢攰ㄷ㙡ㄴ㝣㈹㠴ㅡ㡤ㄴㄱ敡㜰㠲㡣㐱㉦㐱愸㔱昰愶ㄶ㡡昵づ㜸愱ㄸ㠲㈰㐶㈸ㄶ㍤㤸㈹挳㘷づ愸㌱挸搱㐵㑣㘴㐱㠴㈵㘱㉣ㄳ挶㌱㠱㌵ㄲ㈲㔴㌱㝡捤㐲攱ㄶ㐲换㤹㌷〱㌹㄰㡡㜵ㄲ〶搴㈳搴㐴㠲㑥㈲㈸㙢ㅡ晣㐲戱㤰㈱㠵㔰㉣㜳㄰愱愶㄰㠴昵づ〹㐲㑤㠳㌷戵㔰慣㡢挰ぢ昷ㅢㄲ〴つ昹㘱㜱㠴㤹㌲㝣㐶愸㈳㤱愳㡦㘲㈲ぢ㈷㉣〹㌳㤸㔰挲〴搶㔲㠸㔰㌳搱㙢ㄶち㜷㌷㕡㠴㥡㡤ㅣ〸ㄵ昵㠰㝡㠴㥡㐳搰愳〹捡摡〷扦㔰㉣㜸㐸㈱ㄴ换㈱㐴愸㘳〹挲扡㠸〴愱收挱㥢㕡㈸搶㑦攰㠵扢て〹㠲㠶晣戰㠸挲愲挳昱挸搱愵㑣㘴㠱㠵㈵㘱㍥ㄳ愲㑣㘰捤㠵〸戵〰扤收㡦㈸敢㐷㜹㌹㔲愰ㄳ换㉥っ愶㐷愷ㄸ㌱㉢㠸㜹ちㄲ晣㍡㥤ち㕦ち㥤㔸㌵㈱㍡㉤㈲〸换㈷ㄲ㜴㕡っ㙦㙡㥤㔸㘶㠱ㄷ敥㐴㈴㠸搱㠹戵ㄶ㘶捡昰㤹〳慡ち㌹扡㥡㠹慣挳戰㈴搴㌰愱㤶〹㉣捤㄰㥤㤶愲攷㌹愰㐶搸づ愸㍡攴㐰㈸㤶㘷ㄸ㔰㡦㔰㜱㠲昲㘹ㄶ㡡愵ㄴ㝥愱㔸㍦㤱㐲㈸㔶㔷㠸㔰换〸挲㌲㡢〴愱㔶挰㥢㕡㈸㤶㘳攰㠵㡢敦〴㐱㐳㝥㔸㤳㘱愶っ㥦ㄱ敡㐴攴攸㤳㤸挸㝡つ㑢挲㉡㈶㥣捣㠴㙢㤰㈰㐲晤づ㍤㡦㔰㐳㙤㐲㥤㠲ㅣ〸挵㌲づ〳敡ㄱ敡昷〴㍤㤵愰㉣戹昰ぢ挵㍡㡢ㄴ㐲戱ち㐳㠴㍡㥤㈰㉣挷㐸㄰敡っ㜸㔳ぢ挵戲つ扣㜰㤳㈲㐱搰㤰ㅦ搶㙥㤸㈹挳㘷㠴㍡ㄳ㌹晡㉣㈶戲慥挳㤲戰㤶〹㘷㌳㠱愵ㅥ㈲搴㌹攸㜹㠴ㅡ㙣ㄳ敡㍣攴㐰㈸㤶㝢ㄸ㔰㡦㔰攷ㄳ昴〲㠲戲㌴挳㉦ㄴ敢㌱㔲〸挵㙡つㄱ敡㐲㠲戰㙣㈳㐱愸㡢攰㑤㉤ㄴ换㍢昰挲ㅤ㡢〴㐱㐳㝥㔸攳㘱愶っ㥦ㄱ敡㘲攴攸㑢㤸挸晡て㑢挲愵㑣戸㡣〹㉣〹ㄱ愱㉥㐷慦昹㈳捡㝡收㕤㠹ㄴ攸挴慡㄰㠳改搱改㉡㘲㕥㑤㑣㔶㜰昸㜵㘲搹㐶ち㥤㔸搴㈱㍡㕤㑢㄰㔶㜷㈴攸戴ㅥ摥搴㍡戱ち〴㉦摣扤㐸㄰㌴攴攷㙤㔸㌳㘵昸㡣㑥㝦㐶㡥摥挸挴㜷散〹㥢㤸㜰㍤ㄳ摥㐵㠲攸㜴〳㝡㥥〳捡晡昷换㑤挸㠱㔰慣ㅥ㌱㝢昵〸㜵㌳㐱㙦㈱㈸㉢㍤晣㐲戱扣㈳㠵㔰㉣晥㄰愱㙥㈳〸慢㐰ㄲ㠴扡ㅤ摥搴㐲戱㕡〴㉦摣捣㐸㄰㌴攴㠷㈵㈳㘶捡昰ㄹ愱敥㐰㡥扥㤳㠹㉣㈷戱㈴摣挵㠴捤㑣㘰㠵㠹〸㜵㌷㝡捤㐲攱搶㘸换㤷㠳㝢㤱〳愱㔸㘵㘲㐰㍤㐲㙤㈱攸㝤〴捤挴摦扣㝥愱㔸〶㤲㐲㈸ㄶ㠹㠸㔰て㄰㠴搵㈲〹㐲㍤〴㙦㙡愱㔸㔵㠲昹攱捥㐶㠲愰㈱㍦㉣㉤㌱㔳㠶捦〸昵㜷攴攸㠷㤹挸戲ㄳ㑢挲㈳㑣搸捡〴㔶愲㠸㔰㡦愲攷ㄱ捡晡〷捣㘳挸㠱㔰慣㐶㌱愰ㅥ愱晥㐱搰挷〹捡捡ㄱ扦㔰㉣ㄷ㐹㈱ㄴ㡢㐹㐴愸敤〴㘱㔵㐹㠲㔰㑦挱㥢㕡㈸㔶㥦㠸㔰㑦ㄳ挴〸㤵〳慦㤹戲㐷愸㘷㤰愳㥦㘵㈲换㔳㉣〹捦㌱攱㥦㑣㘰挵㡡〸昵㍣㝡ㅥ愱慣扦昴㕥㐴づ㠴㘲搵㡡〱昵〸戵㠳愰㉦ㄱ㤴ㄵ㈶㝥愱㔸㔶㤲㐲㈸ㄶ㥤㠸㔰慦㄰㠴搵㈷〹㐲扤〶㙦㙡愱㠶㘲㤸〸昵㍡㐱㡣㔰㉣㔵㌱㔳昶〸昵〶㜲昴㥢㑣ㅣ㙥㑦㜸㡢〹㙦㌳㠱㤵㉤㈲搴㍢攸㌵ぢ㠵㝢摤㉤愷摥㝢挸㠱㔰慣㙥㌱㝢昵〸搵㐸搰㝦ㄱ㤴㤵㈸㝥愱㔸㝥㤲㐲㈸ㄶ愷㠸㔰敦ㄳ㠴㔵㉡〹㐲㝤〸㙦㙡愱㔸捤㈲㐲㝤㐴㄰㈳ㄴ㑢㕡捣㤴㍤㐲㝤㡣ㅣ晤〹ㄳ㔹敥㘲㐹昸㤴〹㥦㌱㠱ㄵ㌰㈲搴攷攸㜹㠴戲㥥㝡㕦㈲〷㐲戱ち挶㠰㝡㠴晡㡡愰㕦ㄳ㤴ㄵ㉢㝥愱㔸愶㤲㐲㈸ㄶ戱㠸㔰晦㈱挸㝣昴ㄲ㠴晡ㄶ摥搴㐲戱敡㐵㠴晡㡥㈰㐶㈸㤶扥㤸㈹㝢㠴晡ㅥ㌹晡〷㈶㤶摢ㄳ㝥㘴挲㑦㑣㠸㈱㐱㠴晡ㄹ扤㘶愱昰㠴〰换ㄱ昵㉢㜲㈰ㄴ慢㘵捣㕥㍤㐲晤㐶搰㌴㕣㝦㔷慣㙣昱ぢ挵㜲㤶ㄴ㐲戱搸㐵㠴挲㈵摡㌴戵っ扤〴愱㜰敢㙢㉢㠴㕡㠱㘱㈲㔴ㄶ㐱㡣㔰㉣㤱㌱㔳昶〸ㄵ㐲㡥敥挰㐴㤶捦㔸ㄲ戲㤹挰攷摦㈹㔶搴㠸㔰㘱昴㥡扦㐶㔹㍦愲㍡㈱〵㍡戱愸挶㘰㝡㜴敡㑣捣㉥挴㘴〱㡣㕦㈷㔶扤愴搰㠹㌵㌱愲㔳㠴㈰㉣㡥㐹搰㘹㔷㜸㔳ㅦ㔰㉣愲ㄱ㥤㜶㈳㠸搱㠹㤵㌴㘶捡ㅥ㥤扡㈱㐷㜷㘷㈲慢㙣㉣〹㍤㤸戰㍢ㄳ㔸㜸㈳㍡敤㠱㕥戳㑥搶㑢㉣㝢㈱〵㍡戱昶挶㘰㝡㜴敡㐹捣㕥挴㘴㥤㡣㕦愷㙢攱㑢愱搳㜵㐸ㄱ㥤㝡ㄳ㠴㌵㌴〹㍡昵㠱㌷戵㑥慣戵ㄱ㥤㜲〸㘲㜴摡〸慦㤹戲㐷愷扥挸搱晢㌲㤱挵㌸㤶㠴晤㤸㤰换〴搶攷㠸㑥晢愳搷㝣攲攱㤱て㤶ㄳ慦ㅦ㜲㈰ㄴ㙢㜴っ愸㐷愸晥〴㍤㤰愰慣愷昱ぢ㜵㌷㝣㈹㠴㘲㠹㡤〸㌵㤰㈰昷愲㤷㈰㔴ㅥ扣愹㠵㘲㑤㡥〸㜵㌰㐱㡣㔰㉣捣㌱㔳昶〸㌵〸㌹㍡㥦㠹㉣摡戱㈴ㄴ㌰㘱㌰ㄳ㔸挷㈳㐲つ㐱慦㔹㈸㍣㡤挲㈲搴㔰攴㐰愸㠷㍤愰ㅥ愱㠶ㄱ㜴㌸㐱㔹㜷攳ㄷ㡡挵㌶㈹㠴㘲㈹㡥〸㜵〸㐱㔸㤳㤳㈰搴㘱昰愶ㄶ㡡戵㍢㈲搴㐸㠲ㄸ愱㔸挰㘳搱攱㜰攴攸㈳㤸挸攲ㅥ㑢挲㈸㈶㡣㘶〲敢㝤㐴愸㌱攸㜹㠴戲㝥㌹ㄸ㡢ㅣ〸挵㥡ㅦ〳敡ㄱ㙡ㅣ㐱㡢〹晡づㄲ晣㐲戱㈸㈷㠵㔰㉣搹ㄱ愱㈶㄰㠴戵㍢〹㐲㑤㠲㌷戵㔰慣昱ㄱ愱㈶ㄳ挴〸挵㐲ㅦ㌳㘵昸捣昷昲㈹挸搱㔳㤹挸㈲㈰㑢挲㌴㈶㑣㘷〲敢㠲㐴愸㈳搱昳〸㘵扤㙡㌷〳㌹㄰㡡戵㐱〶搴㈳㔴〹㐱㘷ㄲ㤴㘵〴㌲搹㔹散戹㤳捤攲㔲戰㝦㠵㌳戰晡㉣㝢愸攰㍡㜴㐹晤捡㉡慣晤戳挹ㄵ㑦愷挵戵摢戰昸戰づ㕢㕢㠷昵愵㑣晦攳〸㥡挶㍥㡢ㅤ㜷散收㝢搴㠳っ㘳㠴换摣㔹㌷晤ㄴ㝣㥣㐱搳㜸㑥扣昹扥㙦㡥攱ㄶ㥡㠳㈹㜶㥢㕡㔹㔶㔷ㅢ慦慤愸敦㔳㠲搲㤶㍥㝣㜴㐶㐵㕡摡愰搱㔹㌷〰搱扡㑦ㄲ换慣攱ㄳ㍥㤷昱㔶昲昰㤲㥡摡攵㌵㌲㥢慣㌸㥦㈰㈲㝡㜵攸挰摤㠴戹ㅦ㙥晢㐲扣〸㤷挴㌹㔸ㅦ〳摢㌹㈳挲㌵㘵㙥ㄱ慥㉢㑢㠳㡢挸搲攰㐲㌲户慣㜴㝣晤㘸敤慡㉥戱搵〲㔵愶捡㔵㉣戳㐳〷㤵敢㝢㑥㐵㘰㌵戸改㐶晦㔰㠸㡢挱㔹㥢㐰戹㜵㠳ㄲㄵ攵㘰㈱㌶ㄷ㔶捦㠳〹㐷㌲㌰㜱晡㐲挷挱㜶㈹ㅡ㔳敡㈹㙡〹ㅤて㕦㈷昸㘴戵ㅢ㑦㘰㡤㠷㑡攱搹〵㥥挴㈷慡㠶收挳扤㉢摣戸㝢摤摣捦捥㐳㈸㤲改愲敢ㅣ散㐲昷愵㈹㐳慡㙥㐴㑢㠵㄰㤴㌷㈱〶ㄷㅢ昲㤳つ㉦て㕣㜵㌹㔸昲㜰㐱〰昷㘵㈲㠵㙦户扡ㄴㅥ扥攵㠹㙦㤹㌶晢愹㐴ㅥ摥戲㌰晡摣㈲ㅤ㑤愳㤳㘹㜴㜶ㅢ㉡㠲〶摦㌶㜵㌱攰㈸㈹㜷愱㤷挰敡㉡㤸㜰㘴ㄷ〴挵㐷㘹㌴戵搰愴慦㐹㌶戲慢〹昶攳愸晥㌴㜱〶ㅢ搱㔲摤〸㑢㔷〳㕣㑤捣㝡挰㉢捣搶㘲㘷㐱㘶㘷挲ㅢ㘴戶扢搹捦㑡㐰㠱搹ㅥ攸㜳㡢散㘹ㅡ㝢㤹㐶㑦户愱㝡愳㈱捣捥昰㌲㍢㠹搳㕢〵ㄳ㡥散㠳〴㌴戰㈰㐱㥦㡦㔹ㅦㄳ㍣㤸ㄹ㠳㘸㑥㘳㕡㈳㕡慡㉦㠲挲㙣つ㕣㙣愰㥦愶昶㠳ㄵ㘶㈷㕡㤹慤戰㌲攳㝡慤㑣攲㉣㔸㌰摢㥦㔰搸㈲㕣㥦㤵㐶㍦搳攸敦㌶搴㐰㌴㠴搹㌲㉦戳戳㌹扤㜳㘰挲㤱㠳㤰㈰愰㝣㤳ㅣ㘶挲㤱㙦㕣㈴捦〴ㅢ〱㉦㑦㌸搵㐳搹扡〸㐱㌵〸㐱㘱戶㡥㍤戸攵愷〰㕥㘱戶搸捡㙣㤱㤵ㄹ㔷㔸〱㠲㑢愰戰㘰㌶〴㝤㙥ㄱ慥愸㑡㘳愸㘹っ㜳ㅢ敡㄰㌴㠴㔹㠵㤷搹ㄵ〰搰㔷挲㠴㈳㠷㈲㐱㐰㙤敦搹㘱㈶㌸ㄲ昰昲戸㔴扤㠱㐳ㅢ搱㔵㠷㈳㈸捣㌶挲搵挴㙣ㄴ扣挲散㔸㉢戳愳慤捣㐶㥢晤摣〸㈸㌰ㅢ㠳㍥户㐸㤱㘹㡣㌵つ慥㜹㜲㔳ㄳ搰㄰㘶戳扤捣㙥收昴㙥㠱〹㐷㈶㈲〱つ晢搱㌸挹〴挷㌲㘳ㅣ捤㥤ㅣ摡㐸攸㈹〸ち戳捤㜰㌵㌱㥢〶慦㌰㥢㘴㘵㌶挱捡㡣㙢㤸㌲㠹㉤戰㘰㜶㈴晡摣㈲㐷㤹挶っ搳攰㈲㈵㌷㌵ㅢつ㘱㔶散㘵㜶㍦愷昷〰㑣㌸㌲〷〹〲㙡㝢捦㡥㌶挱挹挰㤲挷戸敡慤ㅣ摡㐸攸㘳ㄱㄴ㘶摢攰㙡㘲㌶て㕥㘱㜶㠸㤵搹㜰㉢㌳㉥㍡捡㈴㥥㠰〵戳攳搱攷ㄶ㈹㌵㡤昹愶ㄱ㜵ㅢ慡ㅣつ㘱㌶搴换散㐹㑥敦㈹㤸㜰㠴ぢ㠶〲㙡㘳㔶㘱㠲㌳戰ㅢ㜹㈴慣㝥㠱㐳ㅢ搱㔵㡢㄰ㄴ㘶㍢攰㙡㘲戶ㄸ㕥㘱㜶愰㤵㔹㍦㉢戳㈵㘶㍦慦〲ち捣慡搰攷ㄶ愹㌶㡤ㅡ搳攰㍡㈰㌷㔵㠷㠶㌰摢摦换散㜵㑥敦つ㤸㜰㠴㉢㝣㘸搸㡦挶㝡ㄳ㍣㠶ㄹ扣ㅤ㕣㌷㜲㘸㈳愱㤷㈱㈸捣㜶挲搵挴㙣〵扣挲㙣㉦㉢戳㍤慣捣㔶㥡晤㝣〴㈸㌰㍢ㄱ㝤㙥㤱㤳㑣㘳㤵㘹㜰攱㡥㥢㍡〵つ㘱搶挳换散ㄳ㑥敦㔳㤸㜰攴昷㐸㐰挳捥散㔴ㄳ㥣捦㡣㈸捤扦㌹戴ㄱ㉤㜵㍡㠲挲散ㅢ戸㥡㤸㥤〱慦㌰ぢ㕢㤹㘵㕢㤹㜱㈱㑥㈶昱〳㉣㤸㥤㠹㍥户挸㔹愶戱搶㌴捥㜶ㅢ敡㍣㌴㠴㔹挸换散㈷㑥敦㘷㤸㜰㠴㙢㘸〲㙡㍢ㅡ㉦㌰挱㠵搸㡤㍣昷㔶㘷㘴ㄹ㘶ㄷ㈲㈸捣戲攰㙡㘲㜶ㄱ扣挲散挷ㅦ㙤扦愹扦㠷昷〶㑣㈵昱㍢〸㔷捥㘴ㄲ晣挷ち挰散㘲昴戹㐵㉥㌱㡤㑢㑤攳㌲户愱慥㐴㐳㤸㝤ぢ挸㑤㠰ㄴ㠰㡥㥣㕥㈷㤸㜰㠴慢㕥㐹㤹㕤㙤㠲慣㕥㤶㘷攸敡摤㌸戴ㄱ㕤㜵㉤㠲挲慣㍢㕣㑤捣搶挳㉢捣㍥戶㌲晢搰捡㙣㠳搹捦㥥㠰〲戳㍦愳捦㉤挲戵㉤㘹㙣㌲つ㉥㘶㜱㔳㌷愱㈱捣摥昷㌲敢挹改昵㠲〹㐷㙥㐶㐲㔲㘶户㤸㘰〳戰攴㠱扣㝡㕦づ㙤㈴昴㙤〸ち戳㕣戸㥡㤸摤づ慦㌰㝢捤捡散ㄵ㉢戳扦㥡晤昴〷ㄴ㤸摤㠱㍥户〸ㄷ愳愴㜱㤷㘹㜰昵㠹㥢扡ㄷつ㘱昶㤲㤷搹〰㑥㙦㈰㑣㌸戲〵〹㐹㤹摤㘷㠲扣ㅦ㕢ㅥ敥慢〷㜳㘸㈳愱ㅦ㐰㔰㤸ㄵ挲搵挴散㈱㜸㠵搹㜶㉢戳挷慤捣晥㘶昶㌳〲㔰㘰昶㜷昴戹㐵ㅥ㌶㡤㐷㑣㘳慢摢㔰㡦愱㈱捣ㅥ昳㌲㍢㤴搳㍢っ㈶ㅣ攱㐲㔰㔲㘶㡦㥢攰㘹搸㡤㍣㈸㔸ㄷ㜱㘸㈳扡㙡㍢㠲挲㙣ㅣ㕣㑤捣㥥㠲㔷㤸摤㘷㘵㜶慦㤵搹搳ㄸ㈴㤳㤸〸㈸㌰㝢〶㝤㙥ㄱ㉥昷㐸攳㌹搳昸愷摢㔰㉦愲㈱捣敥昶㌲㥢捣改㑤㠱〹㐷戸㜲㤳㤴搹㑢㈶戸ㄶ昰昲搰㘱㕤挲愱㡤攸慡㔷㄰ㄴ㘶戳攰㙡㘲昶ㅡ扣挲散㈶㉢戳ㅢ慣捣㕥㌷晢㌹〶㔰㘰昶〶晡摣㈲㕣㥦㤱挶㕢愶昱戶摢㔰敦愱㈱捣㌶㜹㤹捤攵昴收挱㠴㈳㡤㐸㐸捡散㕦㈶挸㕢愳攵〱挶扡㡣㐳ㅢ搱㔵敦㈳㈸捣㘲㜰㌵㌱晢㄰㕥㘱㜶戹㤵搹愵㔶㘶ㅦ㤹晤㔴〲ち捣㍥㐶㥦㕢攴ㄳ搳昸搴㌴㍥㜳ㅢ敡㑢㌴㠴搹挵㕥㘶㑢㌸扤㉡㤸㜰攴㉢㈴㈴㘵昶戵〹昲㥥㘷㜹ㄸ戲㡥㜳㘸㈳扡敡㍦〸ち戳〶戸㥡㤸㝤ぢ慦㌰㕢㙢㘵㜶愶㤵搹㜷㘶㍦㉢〱〵㘶摦愳捦㉤昲㠳㘹晣㘸ㅡ㍦戹つ昵㉢ㅡ挲散っ㉦戳㤳㌸扤㔵㌰攱挸㙦㐸㐸捡㡣ㄱ〹㕥㠳摤攸㙢㘹㑥攳搰㐶戴㤴㉣㕥搰戵〶慥㈶㘶㕣扣㄰㘶㈷㕡㤹慤戰㌲换㌲晢㌹ぢ㔰㘰挶攵ち㙥ㄱ㉥㔹㐸㠳敢ㄳ搲搰㙥㐳㜵㐲㐳㤸㉤昳㌲㍢㥢搳㍢〷㈶ㅣ攱昲〳㤳慤㝦㜹㜲㔹㐲㠲㥢㤸挱㍢㡣昵㥦㌸㔴㤸挹㜲〳㕤敢攰㙡㘲挶攵〶㘱戶搸捡㙣㤱㤵搹㙥㘶㍦㤷〱ち捣戸挰挰㉤搲摤㌴戸愲㈰ㅥ慥㉡㜰㔳㕣㉤㄰㘶ㄵ㕥㘶㔷㜰㝡㔷挲㠴㈳㍤㤱挰㘴㉢戳㕥㈶挸摢㡦攵㠹捦㝡〳㠷ち戳摥〸捡搱戸ㄱ慥㈶㘶㝤攰ㄵ㘶挷㕡㤹ㅤ㙤㘵挶㘵〲扣搲昴㡤㠰〲㌳㉥〹㜰㡢散㙢ㅡ㕣〳㄰㑦慥摢㔰扣扣㉦捣㘶㝢㤹摤捣改摤〲ㄳ㡥昴㐷〲㤳慤捣㜸攵㕦㠲㜷㌱㘳㌳捤㥤ㅣ㉡捣〶㈲㈲捣㌶挳搵挴㡣㔷昴㠵搹㈴㉢戳〹㔶㘶扣慥㉦晢搹〲㈸㌰攳㌵㝣㙥ㄱ㕥挷㤷〶㉦摡㑢㘳戰摢㔰扣ㅥ㉦捣㡡扤捣敥攷昴ㅥ㠰〹㐷㜸㐹㥥挹㔶㘶扣㔴㉦㐱摥㌰㉣㡦愲搶㕢㌹㔴㤸挹㈵㜸晡户挱搵挴散㌰攴ぢ戳㐳慣捣㠶㕢㤹㡤㌴晢㜹〲㔰㘰㜶㌸㜷㡡㉤㜲㠴㘹㡣㌲つ㕥㘹攷愶㜸〱㕤㤸つ昵㌲㝢㤲搳㝢ち㈶ㅣㄹ㠷〴㈶㕢㤹昱摡扡〴ㅦ㘱挶㔶㥡ㄷ㌸㔴㤸挹㌵㜳扡㜶挰搵挴㡣搷捣㠵搹㠱㔶㘶晤慣捣㈶㥢晤扣ち㈸㌰㥢挲㥤㘲㡢昰㑡戹㌴㜸㔹㕣ㅡ扣㌴捥㑤昱㡡户㌰摢摦换散㜵㑥敦つ㤸㜰愴〴〹㑣戶㌲攳挵㜰〹昲ㄶ㕦㜹㐴戶㙥攴㔰㌲㡢捣㌲挱㥤㌲㥤慣㘳搰㍦搴㜷敤搵㝥㜷摦〰晦攳㤵挷攱㜱挹㕣搵㑤换挰㙤㑤捥捤㐰㤹改㠷晣㜷㔸扣扡换㝢〱昹㤳戵ㄷ㔸晦ㅦ㜰昸㝥㌵㕦㐱㈷攲㍥昸搱ㅦ㠰㜰搷戹愰㡢晦攳㕥愲㠴敤换㈳摣敥㈸攷晦摤摣晦敦㌱慡敢㍣㌳攲㌸㤵㜳攱攸慣㜷㔶㕦昳搵㑤㠷收㕥昵㤷摦摣晦慦晥挷㘷㌹晤㌷㜶昹昲㠸㙥㐷㙥慢㝥晤摤换㡦㔰㘵ㄸ㤱ぢㅣ晤㉥捤㝢㌴㜲㔰㜵〷慤搷㜰户㔲攰搱愵摤摣㠰晦搱愵㤱ㄸ㤰昰㐲㐵㠵扣㔹慡ㄲㅤ扥㘱㙡㔷㡣愰㑡㐲散ぢㄲ㕢〲㜷摢㠸㔵㤹ㄱ慤㈶ㄶ挷〸ㅢ戱捥敥晣〳挴㍡戹〱晦㈳㐹㈳つ㐰挲㉢㑤㝦攳㄰㕢㠹㡥㄰ぢ㝢㠹㝤㐷㘲㈷㈱搴㌶㘲慢捣㠸㔶ㄳ㍢つ㈳㙣挴戲㤲ㄱ换㜴〳晥㐷㡤㐶搶〰〹㉦摣㝥攷㄰㍢ぢㅤ㈱㤶敥㈵昶ㅢ㠹㥤㡤㔰摢㠸㥤㘳㐶戴㥡ㄸ㉦敡摡㠸晤昲㐳㤲㐳昱㘷㌷攰㝦㠴㘸㘴ㅤ㤰昰挲㍦㐲㠸㔳愷㜳㠶扡っㅤ㈱昶㈳㐶㌴ㅤ㡡ㅤ㄰散㝡〵㐲㙤㈳㜶愵ㄹ搱㙡㘲ㅢ㌰挲㐶散㥢㘴挴晥攳〶晣㡦〶㡤㙣〴ㄲ㕥戸㠵捥㈱㜶㈳㍡㐲散㙢㉦戱慥㈴㜶㌳㐲㙤㈳㜶㡢ㄹ搱㙡㘲㜷㘲㠴㡤搸㘷挹㠸㝤敡〶晣㡦晣㡣㙣〶ㄲ㕥愸ㅡ㜱㠸㙤㐱㐷㠸㝤散㈵戶㍢㠹摤㡦㔰摢㠸㍤㘰㐶戴㥡搸㔶㡣戰ㄱ摢㤹㡣搸扦摣㠰晦㔱㥥㤱㙤㐰挲ぢ㡦攷㜲㠸㍤㠱㡥㄰㝢捦㑢㙣ㅦㄲ㝢ㄲ愱戶ㄱ㝢捡㡣㘸㌵戱ㄷ㌰挲㐶散捤㘴挴摥㜰〳晥㐷㜴㐶㜶〰〹㉦㤴愷㌸挴㕥㐵㐷㠸扤收㈵㜶〰㠹扤㡥㔰摢㠸扤㘱㐶戴㥡㔸㈳㐶搸㠸敤㐸㐶散㐵㌷攰㝦昴㘶㘴㈷㤰昰挲㕤㠰づ戱㡦搰ㄱ㘲捦㝢㠹ㅤ㑣㘲㥦㈰搴㌶㘲㥦㥡ㄱ慤㈶昶㙦㡣戰ㄱ㝢㍡ㄹ戱愷摣㐰慥敦ㅦ㈷㡢㝣〳㈴扣㜰㥢愰㐳散〷㜴㠴搸㜶㉦戱㘱㈴昶ㄳ㐲㙤㈳昶戳ㄹ搱㙡㘲ㄹ搸㠱㡤搸戶㘴挴ㅥ㜵〳晥㐷㘵㐶戲㠰㈴挴㐶㍡挴㌴晡㐲散ㄱ㉦戱㈳㐸慣㈳㐲㜸戵攱㉢㔵㈷㌳愲搵挴㜶挳㠸㕣敡散晢㑡昵㘰㌲㘲て戸〱晦㈳㌰㈳摤㠱㈴挴挶㌹挴昶㐴㕦㠸摤攷㈵㌶㥥挴㝡㈲㠴㔷ㅢ㠸昵㌲㈳㕡㑤㙣㕦㡣挸戵㄰摢㥣㡣搸㕤㙥挰晦㘸换㐸㉥㤰㠴搸㔴㠷㔸㝦昴㠵搸ㅤ㕥㘲搳㐹㙣〰㐲㜸戵㠱搸㐰㌳愲搵挴〶㘳㐴慥㠵搸慤挹㠸摤攲〶晣㡦慣㡣ㄴ〲㐹㠸捤㜲㠸㡤㐰㕦㠸摤攴㈵㌶㠷挴づ㐵〸慦㌶㄰㍢捣㡣㘸㌵戱㈲㡣挸戵㄰摢㤸㡣搸㥦摤㠰晦㔱㤴㤱㜱㐰ㄲ㘲挷㌹挴㈶愲㉦挴搶㝢㠹㤵㤲搸㘴㠴昰㙡〳戱㈹㘶㐴慢㠹㤵㘰㐴慥㠵搸㔵挹㠸㕤改〶晣㡦㤸㡣捣〲㤲㄰㡢㌹挴㡥㐱㕦㠸㕤敥㈵戶㤰挴收㈲㠴㔷ㅢ㠸捤㌳㈳㕡㑤慣っ㈳㜲㉤挴搶㈵㈳㜶㤱ㅢ昰㍦㍡㌲ㄲ〳㤲㄰慢㜶㠸㔵愲㉦挴㉥昴ㄲ慢㈵戱㈵〸攱搵〶㘲㔵㘶㐴慢㠹挵㌱㈲搷㐲散摣㘴挴捥㜱〳晥㐷㐲㐶ㅡ㠰㈴挴ㅡㅣ㘲㉢搱ㄷ㘲㙢扤挴㤶㤳搸㐹〸攱搵〶㘲慢捣㠸㔶ㄳ㍢つ㈳㜲㉤挴搶㈴㈳㜶扡ㅢ昰㍦敡㌱戲〶㐸㐲散㘴㠷搸㔹攸ぢ戱㔳扤挴㔶㤳搸搹〸攱搵〶㘲攷㤸ㄱ慤㈶昶㈷㡣挸戵㄰㍢㌹ㄹ戱㔵㙥挰晦〸挷挸㍡㈰〹戱㌵づ戱换搰ㄷ㘲㈷㝡㠹晤㠱挴慥㐰〸慦㌶㄰扢搲㡣㘸㌵戱つㄸ㤱㙢㈱搶㤰㡣㔸扤ㅢ昰㍦㥡㌱戲ㄱ㐸㐲散㕣㠷搸㡤攸ぢ戱㍡㉦戱昳㐹散㘶㠴昰㙡〳戱㕢捣㠸㔶ㄳ扢ㄳ㈳㜲㉤挴慡㤳ㄱ慢㜲〳晥㐷㉥㐶㌶〳㐹㠸慤㜳㠸㙤㐱㕦㠸㉤昶ㄲ扢㠴挴敥㐷〸慦㌶㄰㝢挰㡣㘸㌵戱慤ㄸ㤱㙢㈱ㄶ㑢㐶慣摣つ昸ㅦ愵ㄸ搹〶㈴㈱㜶㤵㐳散〹昴㠵搸〲㉦戱㙢㐸散㐹㠴昰㙡〳戱愷捣㠸㔶ㄳ㝢〱㈳㜲㉤挴㡥㑢㐶㙣㥥ㅢ昰㍦㈲㌱戲〳㐸㐲㙣愳㐳散㔵昴㠵搸戱㕥㘲搷㤳搸敢〸攱搵〶㘲㙦㤸ㄱ慤㈶搶㠸ㄱ戹ㄶ㘲戳㤲ㄱ㥢改〶〲㡦㍥摣〹愴㔴㡦㍥昴晣㝢㠱㕤戱搳慣ち搶戲㜶慣㜰摣扣㕣㡢㠲攸捡慡㉡愹㈵敥㠴挷㤴搵攱㕦散㥢㠲〷昲攱攱㘴㈵㤵敥扦〲㌵ㄱて敡攳㔳㥦捣㠳戰戴昴㌸㌸㔴㌱扤づ㑦挶敡㔰㌱㌱㡥〷㈹㤶㘷攳㕦ㅣ慢慦㡦搵搵晣㉦㍣挳っ搵摤扣ㄷㄶ㥢昳昴㌲㙢㘱㌵㉢愶㕢㜸扣㕣戳ㅥ收ㅦ攲㑢攷搳捤晥扢㘷㉡㠶㙥挵㈱收㜹㘴㕦戹攷㤱㝤㤹㙡〶摥㘵愷㄰攷㤴戴摦㘴摡㘹改昸昷ㅢ㌰㐴慥㍤换昲〵㑣㔸晦㤵㉥摥戱㈱㈶㉤㡢ㄷ挴晤摣㔸改捥扢ㄱ搳㝣晦㥡㕥挷㡥㈴㙣㌶挵敢搱㍣㠸㌴㘷㤶愹愶㔸愷戰㌹㌸㠵㝢ㄲ愷愰㜸改㥡搳㌰㥢晡㈶ㄱ戸搸ち㝣㝦㄰昸㐱ㅦ㌰㉦ㅤ㈷〰昳㝡慣㘷挶愳慣挰て〷㠱户晡㠰㜹改㌶〱㌸ぢ〹ㅥ攰㐳慣挰晦〸〲㍦攱〳敥㠰㝥〲㜰攷㐴攰㈱㔶攰愷㠳挰捦晡㠰扢晡㠱扢㈷〲攷㔹㠱㕦〸〲敦昰〱敦敥〷摥㍢ㄱ戸㥦ㄵ昸搵㈰昰敢㍥攰㝤晣挰戹㠹挰㝤慤挰㙦〷㠱摦昵〱ㅦ攰〷㍥㈸ㄱ戸㤷ㄵ㜸㘷㄰昸〳ㅦ昰挱㝥攰挲㐴攰ㅥ㔶攰㑦㠲挰㥦昹㠰㠷昹㠱㐷㈶〲㐷慣挰㕦〵㠱晦敤〳㍥挲て㍣㉥ㄱ㌸㙣〵晥㉥〸晣㠳て㜸扣ㅦ㜸㙡㈲㜰愶ㄵ昸㤷㈰昰㙦㍥攰改㝥攰㔹㠹挰扦㝥㙦晢ㅣ捣挰㜳晦㝣㥦㠳㔹㜴㌵㝦づ慡㌹㝥攰攳ㄲ㠱扦户〲敢㈰㜰㐷ㅦ㜰愹ㅦ㌸㤶〸晣戵ㄵ戸㙢㄰㜸ㄷㅦ昰㐲㍦㜰㜵㈲昰愷㔶攰敥㐱攰摤㝤挰戵㝥攰㠶㐴攰昷慤挰㍤㠳挰㝢晢㠰㤷晢㠱㑦㑥〴㝥挷ち㥣ㄳ〴摥搷〷扣摡て扣㈶ㄱ昸㌵㉢昰〱㐱攰晥㍥攰㍦昸㠱捦㑤〴㝥搱ち㝣㔰㄰昸㘰ㅦ昰昹㝥攰㜵㠹挰捦㔸㠱〷〷㠱ぢ㝤挰㤷昸㠱慦㑡〴㝥摣ち㍣㈲〸㝣愸て昸ㅡ㍦昰挶㐴攰㐷慣挰㐷〴㠱㐷晢㠰慦昷〱㘷晤〵㡥㔶㝦慢攲㍡晦㙥昸晥挹㝦㈵ㅡて㉦收㈳㜰〷㔴攱慢㔱㉢㥥㌸㕣㠴㠹㈸㝥ㅦ㈲㠶ㅥ换ㅥㅡ昲戳ㄹ㕥㑥㐳㡦愳昷ㅥ㤳㔳散捤攱ㄷ㄰挹ㄹ㑦敦㠳㈶㘷㠲㌷㠷摦㈵㈴㘷㈲扤晣ㅡ㈱晢㥡攴捤昹㠷挹㤹㑣㉦扦ㄱ㐸捥ㄴ㙦捥搳㈶㘷㉡扤捦㥡㥣㘹摥ㅣ晥戲㤶㝤㑤愷㜷㠷挹㌹搲㥢挳摦扢㤲㜳ㄴ扤晣㤵㉢晢㥡攱捤㜹摢攴㤴搰换摦㥥㤲㌳搳㥢戳搳攴捣愲昷〳㤳㌳摢㥢挳㕦㙣戲慦㌹昴㝥㘶㜲㡥昶收昰㜷㤴攴ㅣ㐳㉦㝦㍤挹扥㡥昵收㝣㘷㜲收搲换摦㌴㤲㌳捦㥢昳㡢挹㌹㡥摥摦㑣捥昱摥ㅣ晥ㄲ㤰㝤㤵搲换捦㝦挱㤹敦捤攱攷戹攴㐴改攵㐷戹攴㉣昰收昰愳㔹㜲捡攸攵愷戲攴㤴㝢㜳昸㈹㉢㌹㌱㝡昹〱㉢㌹ㄵ摥ㅣ㝥㘰㑡捥㐲㝡昹㔹㈹㌹㡢扣㌹晣散㤳㥣㑡㝡昹戱㈷㌹㡢扤㌹晣ㄸ㤳㥣㈵昴昲ㄳ㑣㜲慡扣㌹晣㐴㤲㥣㙡㝡昹㘱㈴㌹㌵摥ㅣ㝥戸㐸㑥㉤扤晣㕣㤱㥣愵摥ㅣ㝥㑥㐸捥〹昴昲㈳㐲㜲敡扣㌹㍣攵㈵㈷㑥㉦捦㜶挹愹昷收挸愹挷戳慥〱㕥戳㐵㜸ち捡㥦摡换搰㐰㜹㠱㥣㝣㠱㉣㥥㠴㤲戵挲挹㤲搳㉦㤰挵搳㔰戲㑥㜴戲攴〴っ㘴昱㐴㤴慣㔵㑥㤶㥣㠲㠱㉣㥥㡡㤲昵㍢㈷㑢㑥挲㐰ㄶ㑦㐶挹㍡挵挹㤲搳㌰㤰挵搳㔱戲㑥㜵戲攴㐴っ㘴昱㠴㤴慣搳㥤㉣㌹ㄵ〳㔹㍣㈵㈵敢っ㈷㑢㑥挶㐰ㄶ㑦㑡挹㍡搳挹㤲搳㌱㤰挵搳㔲戲搶㍡㔹㜲㐲〶戲㜸㘲㑡搶㌹㑥㤶㥣㤲㠱㉣㥥㥡㤲㜵㥥㤳㈵㈷㘵㈰㡢㈷愷㘴㕤攰㘴挹㘹ㄹ挸攲改㈹㔹ㄷ㍡㔹㜲㘲〶戲㜸㠲㑡搶㐵㑥㤶㥣㥡㠱㉣㥥愲㤲㜵戱㤳㈵㈷㘷㈰㡢㈷愹㘴㕤敡㘴挹改ㄹ挸攲㘹㉡㔹㤷㍢㔹㜲㠲〶戲㜸愲㑡搶㤵㑥㤶㥣愲㠱㉣㥥慡㤲㜵戵㤳㈵㈷㘹㈰㡢㈷慢㘴㕤敢㘴挹㘹ㅡ挸攲改㉡㔹敢㥤㉣㌹㔱〳㔹㍣㘱㈵敢捦㑥㤶㥣慡㠱㉣㥥戲㤲戵㐹戲㈲收㘴㔵㍣㍦攵ㅡ搸㌱昸愵捦扡㥦㌱ㄸ㥢㡤〷㍣昳㤴㤴挰搱扥〰捦㐲〹捣昱〵㜸攲㐹㘰戶㉦挰㜳㑤〲戳㝣〱㥥㕥ㄲ㤸改ぢ昰㡣㤲㐰㠹㉦挰㤳㐸〲㌳㝣〱㥥㌷ㄲ㌸捡ㄷ攰愹㈲㠱㈳㝤〱㥥ㅤㄲ㤸敥ぢ昰㠴㤰挰㌴㕦㠰攷㠰〴愶晡〲㍣散㈵㌰挵ㄷ攰㤱㉥㠱挹扥〰て㙥〹㑣昲〵㜸㍣㑢㘰愲㉦挰㐳㔸〲ㄳ㝣〱ㅥ戵ㄲㄸ敦ぢ昰㐰㤵㐰戱㉦挰㘳㔳〲攳㝣〱ㅥ㡥ㄲㄸ敢ぢ昰〸㤴㐰㤱㉦挰㠳㑥〲㘳㝣〱ㅥ㘷ㄲㄸ㥤ㄸ攸昸晦〰㜷㌱ㄱ㘰</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</si>
</sst>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_);[Red]\(&quot;$&quot;#,##0.00\)"/>
    <numFmt numFmtId="44" formatCode="_(&quot;$&quot;* #,##0.00_);_(&quot;$&quot;* \(#,##0.00\);_(&quot;$&quot;* &quot;-&quot;??_);_(@_)"/>
  </numFmts>
  <fonts count="3" x14ac:knownFonts="1">
    <font>
      <sz val="10"/>
      <name val="Arial"/>
      <family val="2"/>
    </font>
    <font>
      <b/>
      <sz val="10"/>
      <name val="Arial"/>
      <family val="2"/>
    </font>
    <font>
      <sz val="10"/>
      <name val="Arial"/>
      <family val="2"/>
    </font>
  </fonts>
  <fills count="4">
    <fill>
      <patternFill patternType="none"/>
    </fill>
    <fill>
      <patternFill patternType="gray125"/>
    </fill>
    <fill>
      <patternFill patternType="solid">
        <fgColor rgb="FF00FF00"/>
        <bgColor indexed="64"/>
      </patternFill>
    </fill>
    <fill>
      <patternFill patternType="solid">
        <fgColor rgb="FF00FFFF"/>
        <bgColor indexed="64"/>
      </patternFill>
    </fill>
  </fills>
  <borders count="1">
    <border>
      <left/>
      <right/>
      <top/>
      <bottom/>
      <diagonal/>
    </border>
  </borders>
  <cellStyleXfs count="4">
    <xf numFmtId="0" fontId="0" fillId="0" borderId="0"/>
    <xf numFmtId="0" fontId="2" fillId="0" borderId="0"/>
    <xf numFmtId="44" fontId="2" fillId="0" borderId="0" applyFont="0" applyFill="0" applyBorder="0" applyAlignment="0" applyProtection="0"/>
    <xf numFmtId="9" fontId="2" fillId="0" borderId="0" applyFont="0" applyFill="0" applyBorder="0" applyAlignment="0" applyProtection="0"/>
  </cellStyleXfs>
  <cellXfs count="16">
    <xf numFmtId="0" fontId="0" fillId="0" borderId="0" xfId="0"/>
    <xf numFmtId="14" fontId="0" fillId="0" borderId="0" xfId="0" applyNumberFormat="1"/>
    <xf numFmtId="0" fontId="1" fillId="0" borderId="0" xfId="0" applyFont="1"/>
    <xf numFmtId="0" fontId="2" fillId="0" borderId="0" xfId="0" quotePrefix="1" applyFont="1"/>
    <xf numFmtId="0" fontId="2" fillId="0" borderId="0" xfId="1"/>
    <xf numFmtId="0" fontId="2" fillId="0" borderId="0" xfId="1" quotePrefix="1" applyFont="1"/>
    <xf numFmtId="0" fontId="2" fillId="0" borderId="0" xfId="1" quotePrefix="1"/>
    <xf numFmtId="44" fontId="0" fillId="0" borderId="0" xfId="2" applyFont="1"/>
    <xf numFmtId="9" fontId="0" fillId="0" borderId="0" xfId="3" applyFont="1"/>
    <xf numFmtId="10" fontId="0" fillId="0" borderId="0" xfId="3" applyNumberFormat="1" applyFont="1"/>
    <xf numFmtId="8" fontId="0" fillId="0" borderId="0" xfId="0" applyNumberFormat="1"/>
    <xf numFmtId="44" fontId="0" fillId="0" borderId="0" xfId="0" applyNumberFormat="1"/>
    <xf numFmtId="0" fontId="0" fillId="0" borderId="0" xfId="0" quotePrefix="1"/>
    <xf numFmtId="0" fontId="0" fillId="2" borderId="0" xfId="0" applyFill="1"/>
    <xf numFmtId="8" fontId="0" fillId="3" borderId="0" xfId="0" applyNumberFormat="1" applyFill="1"/>
    <xf numFmtId="8" fontId="0" fillId="0" borderId="0" xfId="2" applyNumberFormat="1" applyFont="1"/>
  </cellXfs>
  <cellStyles count="4">
    <cellStyle name="Currency" xfId="2" builtinId="4"/>
    <cellStyle name="Normal" xfId="0" builtinId="0"/>
    <cellStyle name="Normal 2" xfId="1"/>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55"/>
  <sheetViews>
    <sheetView topLeftCell="E10" zoomScale="140" workbookViewId="0">
      <selection activeCell="P32" sqref="P32"/>
    </sheetView>
  </sheetViews>
  <sheetFormatPr defaultRowHeight="12.75" x14ac:dyDescent="0.2"/>
  <cols>
    <col min="1" max="1" width="11.42578125" customWidth="1"/>
    <col min="2" max="2" width="14.140625" customWidth="1"/>
    <col min="3" max="3" width="10.42578125" customWidth="1"/>
    <col min="11" max="11" width="9.85546875" customWidth="1"/>
  </cols>
  <sheetData>
    <row r="2" spans="1:16" x14ac:dyDescent="0.2">
      <c r="B2" s="2" t="s">
        <v>2</v>
      </c>
      <c r="C2" s="2" t="s">
        <v>4</v>
      </c>
    </row>
    <row r="3" spans="1:16" x14ac:dyDescent="0.2">
      <c r="A3" s="2" t="s">
        <v>1</v>
      </c>
      <c r="B3" s="2" t="s">
        <v>0</v>
      </c>
      <c r="C3" s="2" t="s">
        <v>5</v>
      </c>
    </row>
    <row r="4" spans="1:16" x14ac:dyDescent="0.2">
      <c r="A4" s="1">
        <v>36164</v>
      </c>
      <c r="B4">
        <v>23.827999999999999</v>
      </c>
    </row>
    <row r="5" spans="1:16" x14ac:dyDescent="0.2">
      <c r="A5" s="1">
        <v>36165</v>
      </c>
      <c r="B5">
        <v>24.234000000000002</v>
      </c>
      <c r="C5">
        <f>B5/B4</f>
        <v>1.0170387779083432</v>
      </c>
      <c r="E5" t="s">
        <v>6</v>
      </c>
      <c r="F5">
        <f>AVERAGE(C5:C255)</f>
        <v>1.0035740094110801</v>
      </c>
    </row>
    <row r="6" spans="1:16" x14ac:dyDescent="0.2">
      <c r="A6" s="1">
        <v>36166</v>
      </c>
      <c r="B6">
        <v>24.937999999999999</v>
      </c>
      <c r="C6">
        <f t="shared" ref="C6:C69" si="0">B6/B5</f>
        <v>1.0290500949079804</v>
      </c>
      <c r="E6" t="s">
        <v>7</v>
      </c>
      <c r="F6">
        <f>STDEV(C5:C255)</f>
        <v>2.6239398437678543E-2</v>
      </c>
    </row>
    <row r="7" spans="1:16" x14ac:dyDescent="0.2">
      <c r="A7" s="1">
        <v>36167</v>
      </c>
      <c r="B7">
        <v>25.905999999999999</v>
      </c>
      <c r="C7">
        <f t="shared" si="0"/>
        <v>1.0388162643355521</v>
      </c>
    </row>
    <row r="8" spans="1:16" x14ac:dyDescent="0.2">
      <c r="A8" s="1">
        <v>36168</v>
      </c>
      <c r="B8">
        <v>26.672000000000001</v>
      </c>
      <c r="C8">
        <f t="shared" si="0"/>
        <v>1.0295684397436888</v>
      </c>
      <c r="E8" t="s">
        <v>8</v>
      </c>
      <c r="F8">
        <f>MIN(C5:C255)</f>
        <v>0.93729940394314526</v>
      </c>
    </row>
    <row r="9" spans="1:16" x14ac:dyDescent="0.2">
      <c r="A9" s="1">
        <v>36171</v>
      </c>
      <c r="B9">
        <v>26.172000000000001</v>
      </c>
      <c r="C9">
        <f t="shared" si="0"/>
        <v>0.98125374925014996</v>
      </c>
      <c r="E9" t="s">
        <v>9</v>
      </c>
      <c r="F9">
        <f>MAX(C5:C255)</f>
        <v>1.0712851063829787</v>
      </c>
    </row>
    <row r="10" spans="1:16" x14ac:dyDescent="0.2">
      <c r="A10" s="1">
        <v>36172</v>
      </c>
      <c r="B10">
        <v>24.530999999999999</v>
      </c>
      <c r="C10">
        <f t="shared" si="0"/>
        <v>0.93729940394314526</v>
      </c>
      <c r="E10" t="s">
        <v>10</v>
      </c>
      <c r="F10">
        <f>F9-F8</f>
        <v>0.13398570243983343</v>
      </c>
    </row>
    <row r="11" spans="1:16" x14ac:dyDescent="0.2">
      <c r="A11" s="1">
        <v>36173</v>
      </c>
      <c r="B11">
        <v>23.969000000000001</v>
      </c>
      <c r="C11">
        <f t="shared" si="0"/>
        <v>0.97709021238433014</v>
      </c>
      <c r="E11" t="s">
        <v>11</v>
      </c>
      <c r="F11">
        <f>ROUNDUP(SQRT(251),0)</f>
        <v>16</v>
      </c>
    </row>
    <row r="12" spans="1:16" x14ac:dyDescent="0.2">
      <c r="A12" s="1">
        <v>36174</v>
      </c>
      <c r="B12">
        <v>24.094000000000001</v>
      </c>
      <c r="C12">
        <f t="shared" si="0"/>
        <v>1.0052150694647253</v>
      </c>
      <c r="E12" t="s">
        <v>12</v>
      </c>
      <c r="F12">
        <f>F10/F11</f>
        <v>8.3741064024895895E-3</v>
      </c>
    </row>
    <row r="13" spans="1:16" x14ac:dyDescent="0.2">
      <c r="A13" s="1">
        <v>36175</v>
      </c>
      <c r="B13">
        <v>25.422000000000001</v>
      </c>
      <c r="C13">
        <f t="shared" si="0"/>
        <v>1.0551174566282062</v>
      </c>
      <c r="L13" t="s">
        <v>13</v>
      </c>
      <c r="M13" t="s">
        <v>14</v>
      </c>
      <c r="P13" t="s">
        <v>15</v>
      </c>
    </row>
    <row r="14" spans="1:16" x14ac:dyDescent="0.2">
      <c r="A14" s="1">
        <v>36179</v>
      </c>
      <c r="B14">
        <v>26.594000000000001</v>
      </c>
      <c r="C14">
        <f t="shared" si="0"/>
        <v>1.0461018015891748</v>
      </c>
      <c r="E14" t="s">
        <v>16</v>
      </c>
      <c r="F14" t="s">
        <v>17</v>
      </c>
      <c r="G14" t="s">
        <v>18</v>
      </c>
      <c r="I14" t="s">
        <v>16</v>
      </c>
      <c r="J14" t="s">
        <v>17</v>
      </c>
      <c r="K14" t="s">
        <v>19</v>
      </c>
      <c r="L14" t="s">
        <v>20</v>
      </c>
      <c r="M14" t="s">
        <v>20</v>
      </c>
      <c r="N14" t="s">
        <v>21</v>
      </c>
      <c r="P14" t="s">
        <v>22</v>
      </c>
    </row>
    <row r="15" spans="1:16" x14ac:dyDescent="0.2">
      <c r="A15" s="1">
        <v>36180</v>
      </c>
      <c r="B15">
        <v>26.530999999999999</v>
      </c>
      <c r="C15">
        <f t="shared" si="0"/>
        <v>0.99763104459652541</v>
      </c>
      <c r="E15">
        <f>F8</f>
        <v>0.93729940394314526</v>
      </c>
      <c r="F15">
        <f>E15+F$12</f>
        <v>0.94567351034563485</v>
      </c>
      <c r="G15">
        <f t="array" ref="G15:G30">FREQUENCY(C5:C255,F15:F30)</f>
        <v>3</v>
      </c>
    </row>
    <row r="16" spans="1:16" x14ac:dyDescent="0.2">
      <c r="A16" s="1">
        <v>36181</v>
      </c>
      <c r="B16">
        <v>25.327999999999999</v>
      </c>
      <c r="C16">
        <f t="shared" si="0"/>
        <v>0.95465681655421963</v>
      </c>
      <c r="E16">
        <f>F15</f>
        <v>0.94567351034563485</v>
      </c>
      <c r="F16">
        <f>E16+F$12</f>
        <v>0.95404761674812444</v>
      </c>
      <c r="G16">
        <v>2</v>
      </c>
      <c r="I16" s="3" t="s">
        <v>23</v>
      </c>
      <c r="J16">
        <v>0.95404761674812444</v>
      </c>
      <c r="K16">
        <v>5</v>
      </c>
      <c r="L16">
        <f>NORMDIST(J16,F$5,F$6,TRUE)</f>
        <v>2.9547761491602306E-2</v>
      </c>
      <c r="M16">
        <f>L16</f>
        <v>2.9547761491602306E-2</v>
      </c>
      <c r="N16">
        <f>M16*G$32</f>
        <v>7.4164881343921785</v>
      </c>
      <c r="P16">
        <f>(N16-K16)^2/N16</f>
        <v>0.78735579398816946</v>
      </c>
    </row>
    <row r="17" spans="1:16" x14ac:dyDescent="0.2">
      <c r="A17" s="1">
        <v>36182</v>
      </c>
      <c r="B17">
        <v>25.702999999999999</v>
      </c>
      <c r="C17">
        <f t="shared" si="0"/>
        <v>1.0148057485786481</v>
      </c>
      <c r="E17">
        <f t="shared" ref="E17:E30" si="1">F16</f>
        <v>0.95404761674812444</v>
      </c>
      <c r="F17">
        <f t="shared" ref="F17:F29" si="2">E17+F$12</f>
        <v>0.96242172315061403</v>
      </c>
      <c r="G17">
        <v>12</v>
      </c>
      <c r="I17">
        <v>0.95404761674812444</v>
      </c>
      <c r="J17">
        <v>0.96242172315061403</v>
      </c>
      <c r="K17">
        <v>12</v>
      </c>
      <c r="L17">
        <f t="shared" ref="L17:L28" si="3">NORMDIST(J17,F$5,F$6,TRUE)</f>
        <v>5.8400955613730078E-2</v>
      </c>
      <c r="M17">
        <f>L17-L16</f>
        <v>2.8853194122127772E-2</v>
      </c>
      <c r="N17">
        <f t="shared" ref="N17:N29" si="4">M17*G$32</f>
        <v>7.2421517246540708</v>
      </c>
      <c r="P17">
        <f t="shared" ref="P17:P28" si="5">(N17-K17)^2/N17</f>
        <v>3.1257450923252401</v>
      </c>
    </row>
    <row r="18" spans="1:16" x14ac:dyDescent="0.2">
      <c r="A18" s="1">
        <v>36185</v>
      </c>
      <c r="B18">
        <v>25.859000000000002</v>
      </c>
      <c r="C18">
        <f t="shared" si="0"/>
        <v>1.0060693304283548</v>
      </c>
      <c r="E18">
        <f t="shared" si="1"/>
        <v>0.96242172315061403</v>
      </c>
      <c r="F18">
        <f t="shared" si="2"/>
        <v>0.97079582955310362</v>
      </c>
      <c r="G18">
        <v>11</v>
      </c>
      <c r="I18">
        <v>0.96242172315061403</v>
      </c>
      <c r="J18">
        <v>0.97079582955310362</v>
      </c>
      <c r="K18">
        <v>11</v>
      </c>
      <c r="L18">
        <f t="shared" si="3"/>
        <v>0.1057965002309435</v>
      </c>
      <c r="M18">
        <f t="shared" ref="M18:M29" si="6">L18-L17</f>
        <v>4.7395544617213424E-2</v>
      </c>
      <c r="N18">
        <f t="shared" si="4"/>
        <v>11.89628169892057</v>
      </c>
      <c r="P18">
        <f t="shared" si="5"/>
        <v>6.7527056281193584E-2</v>
      </c>
    </row>
    <row r="19" spans="1:16" x14ac:dyDescent="0.2">
      <c r="A19" s="1">
        <v>36186</v>
      </c>
      <c r="B19">
        <v>26.780999999999999</v>
      </c>
      <c r="C19">
        <f t="shared" si="0"/>
        <v>1.0356548977145286</v>
      </c>
      <c r="E19">
        <f t="shared" si="1"/>
        <v>0.97079582955310362</v>
      </c>
      <c r="F19">
        <f t="shared" si="2"/>
        <v>0.97916993595559321</v>
      </c>
      <c r="G19">
        <v>21</v>
      </c>
      <c r="I19">
        <v>0.97079582955310362</v>
      </c>
      <c r="J19">
        <v>0.97916993595559321</v>
      </c>
      <c r="K19">
        <v>21</v>
      </c>
      <c r="L19">
        <f t="shared" si="3"/>
        <v>0.17617140538525825</v>
      </c>
      <c r="M19">
        <f t="shared" si="6"/>
        <v>7.0374905154314743E-2</v>
      </c>
      <c r="N19">
        <f t="shared" si="4"/>
        <v>17.664101193733</v>
      </c>
      <c r="P19">
        <f t="shared" si="5"/>
        <v>0.629990777543878</v>
      </c>
    </row>
    <row r="20" spans="1:16" x14ac:dyDescent="0.2">
      <c r="A20" s="1">
        <v>36187</v>
      </c>
      <c r="B20">
        <v>25.859000000000002</v>
      </c>
      <c r="C20">
        <f t="shared" si="0"/>
        <v>0.96557260744557716</v>
      </c>
      <c r="E20">
        <f t="shared" si="1"/>
        <v>0.97916993595559321</v>
      </c>
      <c r="F20">
        <f t="shared" si="2"/>
        <v>0.9875440423580828</v>
      </c>
      <c r="G20">
        <v>21</v>
      </c>
      <c r="I20">
        <v>0.97916993595559321</v>
      </c>
      <c r="J20">
        <v>0.9875440423580828</v>
      </c>
      <c r="K20">
        <v>21</v>
      </c>
      <c r="L20">
        <f t="shared" si="3"/>
        <v>0.27062887368571953</v>
      </c>
      <c r="M20">
        <f t="shared" si="6"/>
        <v>9.4457468300461284E-2</v>
      </c>
      <c r="N20">
        <f t="shared" si="4"/>
        <v>23.708824543415783</v>
      </c>
      <c r="P20">
        <f t="shared" si="5"/>
        <v>0.30949363995565526</v>
      </c>
    </row>
    <row r="21" spans="1:16" x14ac:dyDescent="0.2">
      <c r="A21" s="1">
        <v>36188</v>
      </c>
      <c r="B21">
        <v>27.219000000000001</v>
      </c>
      <c r="C21">
        <f t="shared" si="0"/>
        <v>1.0525929076917127</v>
      </c>
      <c r="E21">
        <f t="shared" si="1"/>
        <v>0.9875440423580828</v>
      </c>
      <c r="F21">
        <f t="shared" si="2"/>
        <v>0.99591814876057239</v>
      </c>
      <c r="G21">
        <v>26</v>
      </c>
      <c r="I21">
        <v>0.9875440423580828</v>
      </c>
      <c r="J21">
        <v>0.99591814876057239</v>
      </c>
      <c r="K21">
        <v>26</v>
      </c>
      <c r="L21">
        <f t="shared" si="3"/>
        <v>0.38523136786616607</v>
      </c>
      <c r="M21">
        <f t="shared" si="6"/>
        <v>0.11460249418044655</v>
      </c>
      <c r="N21">
        <f t="shared" si="4"/>
        <v>28.765226039292084</v>
      </c>
      <c r="P21">
        <f t="shared" si="5"/>
        <v>0.2658235689834047</v>
      </c>
    </row>
    <row r="22" spans="1:16" x14ac:dyDescent="0.2">
      <c r="A22" s="1">
        <v>36189</v>
      </c>
      <c r="B22">
        <v>27.890999999999998</v>
      </c>
      <c r="C22">
        <f t="shared" si="0"/>
        <v>1.0246886366141297</v>
      </c>
      <c r="E22">
        <f t="shared" si="1"/>
        <v>0.99591814876057239</v>
      </c>
      <c r="F22">
        <f t="shared" si="2"/>
        <v>1.004292255163062</v>
      </c>
      <c r="G22">
        <v>30</v>
      </c>
      <c r="I22">
        <v>0.99591814876057239</v>
      </c>
      <c r="J22">
        <v>1.004292255163062</v>
      </c>
      <c r="K22">
        <v>30</v>
      </c>
      <c r="L22">
        <f t="shared" si="3"/>
        <v>0.51091880289939529</v>
      </c>
      <c r="M22">
        <f t="shared" si="6"/>
        <v>0.12568743503322921</v>
      </c>
      <c r="N22">
        <f t="shared" si="4"/>
        <v>31.547546193340533</v>
      </c>
      <c r="P22">
        <f t="shared" si="5"/>
        <v>7.5913961924186743E-2</v>
      </c>
    </row>
    <row r="23" spans="1:16" x14ac:dyDescent="0.2">
      <c r="A23" s="1">
        <v>36192</v>
      </c>
      <c r="B23">
        <v>28.75</v>
      </c>
      <c r="C23">
        <f t="shared" si="0"/>
        <v>1.0307984654548064</v>
      </c>
      <c r="E23">
        <f t="shared" si="1"/>
        <v>1.004292255163062</v>
      </c>
      <c r="F23">
        <f t="shared" si="2"/>
        <v>1.0126663615655516</v>
      </c>
      <c r="G23">
        <v>39</v>
      </c>
      <c r="I23">
        <v>1.004292255163062</v>
      </c>
      <c r="J23">
        <v>1.0126663615655516</v>
      </c>
      <c r="K23">
        <v>39</v>
      </c>
      <c r="L23">
        <f t="shared" si="3"/>
        <v>0.63552224364588972</v>
      </c>
      <c r="M23">
        <f t="shared" si="6"/>
        <v>0.12460344074649443</v>
      </c>
      <c r="N23">
        <f t="shared" si="4"/>
        <v>31.275463627370101</v>
      </c>
      <c r="P23">
        <f t="shared" si="5"/>
        <v>1.9078362157312549</v>
      </c>
    </row>
    <row r="24" spans="1:16" x14ac:dyDescent="0.2">
      <c r="A24" s="1">
        <v>36193</v>
      </c>
      <c r="B24">
        <v>28.097999999999999</v>
      </c>
      <c r="C24">
        <f t="shared" si="0"/>
        <v>0.97732173913043474</v>
      </c>
      <c r="E24">
        <f t="shared" si="1"/>
        <v>1.0126663615655516</v>
      </c>
      <c r="F24">
        <f t="shared" si="2"/>
        <v>1.0210404679680412</v>
      </c>
      <c r="G24">
        <v>24</v>
      </c>
      <c r="I24">
        <v>1.0126663615655516</v>
      </c>
      <c r="J24">
        <v>1.0210404679680412</v>
      </c>
      <c r="K24">
        <v>24</v>
      </c>
      <c r="L24">
        <f t="shared" si="3"/>
        <v>0.74718505318823158</v>
      </c>
      <c r="M24">
        <f t="shared" si="6"/>
        <v>0.11166280954234187</v>
      </c>
      <c r="N24">
        <f t="shared" si="4"/>
        <v>28.02736519512781</v>
      </c>
      <c r="P24">
        <f t="shared" si="5"/>
        <v>0.578708355280804</v>
      </c>
    </row>
    <row r="25" spans="1:16" x14ac:dyDescent="0.2">
      <c r="A25" s="1">
        <v>36194</v>
      </c>
      <c r="B25">
        <v>27.780999999999999</v>
      </c>
      <c r="C25">
        <f t="shared" si="0"/>
        <v>0.98871805822478465</v>
      </c>
      <c r="E25">
        <f t="shared" si="1"/>
        <v>1.0210404679680412</v>
      </c>
      <c r="F25">
        <f t="shared" si="2"/>
        <v>1.0294145743705307</v>
      </c>
      <c r="G25">
        <v>16</v>
      </c>
      <c r="I25">
        <v>1.0210404679680412</v>
      </c>
      <c r="J25">
        <v>1.0294145743705307</v>
      </c>
      <c r="K25">
        <v>16</v>
      </c>
      <c r="L25">
        <f t="shared" si="3"/>
        <v>0.83763889002542713</v>
      </c>
      <c r="M25">
        <f t="shared" si="6"/>
        <v>9.0453836837195545E-2</v>
      </c>
      <c r="N25">
        <f t="shared" si="4"/>
        <v>22.703913046136083</v>
      </c>
      <c r="P25">
        <f t="shared" si="5"/>
        <v>1.979502389690583</v>
      </c>
    </row>
    <row r="26" spans="1:16" x14ac:dyDescent="0.2">
      <c r="A26" s="1">
        <v>36195</v>
      </c>
      <c r="B26">
        <v>26.312999999999999</v>
      </c>
      <c r="C26">
        <f t="shared" si="0"/>
        <v>0.94715812965695978</v>
      </c>
      <c r="E26">
        <f t="shared" si="1"/>
        <v>1.0294145743705307</v>
      </c>
      <c r="F26">
        <f t="shared" si="2"/>
        <v>1.0377886807730203</v>
      </c>
      <c r="G26">
        <v>19</v>
      </c>
      <c r="I26">
        <v>1.0294145743705307</v>
      </c>
      <c r="J26">
        <v>1.0377886807730203</v>
      </c>
      <c r="K26">
        <v>19</v>
      </c>
      <c r="L26">
        <f t="shared" si="3"/>
        <v>0.90387343559542255</v>
      </c>
      <c r="M26">
        <f t="shared" si="6"/>
        <v>6.6234545569995418E-2</v>
      </c>
      <c r="N26">
        <f t="shared" si="4"/>
        <v>16.624870938068849</v>
      </c>
      <c r="P26">
        <f t="shared" si="5"/>
        <v>0.33932522434879359</v>
      </c>
    </row>
    <row r="27" spans="1:16" x14ac:dyDescent="0.2">
      <c r="A27" s="1">
        <v>36196</v>
      </c>
      <c r="B27">
        <v>25.312999999999999</v>
      </c>
      <c r="C27">
        <f t="shared" si="0"/>
        <v>0.96199597157298677</v>
      </c>
      <c r="E27">
        <f t="shared" si="1"/>
        <v>1.0377886807730203</v>
      </c>
      <c r="F27">
        <f t="shared" si="2"/>
        <v>1.0461627871755099</v>
      </c>
      <c r="G27">
        <v>15</v>
      </c>
      <c r="I27">
        <v>1.0377886807730203</v>
      </c>
      <c r="J27">
        <v>1.0461627871755099</v>
      </c>
      <c r="K27">
        <v>15</v>
      </c>
      <c r="L27">
        <f t="shared" si="3"/>
        <v>0.94771439743143093</v>
      </c>
      <c r="M27">
        <f t="shared" si="6"/>
        <v>4.3840961836008385E-2</v>
      </c>
      <c r="N27">
        <f t="shared" si="4"/>
        <v>11.004081420838105</v>
      </c>
      <c r="P27">
        <f t="shared" si="5"/>
        <v>1.4510402713900579</v>
      </c>
    </row>
    <row r="28" spans="1:16" x14ac:dyDescent="0.2">
      <c r="A28" s="1">
        <v>36199</v>
      </c>
      <c r="B28">
        <v>25.484000000000002</v>
      </c>
      <c r="C28">
        <f t="shared" si="0"/>
        <v>1.0067554221151189</v>
      </c>
      <c r="E28">
        <f t="shared" si="1"/>
        <v>1.0461627871755099</v>
      </c>
      <c r="F28">
        <f t="shared" si="2"/>
        <v>1.0545368935779995</v>
      </c>
      <c r="G28">
        <v>5</v>
      </c>
      <c r="I28">
        <v>1.0461627871755099</v>
      </c>
      <c r="J28">
        <v>1.0545368935779995</v>
      </c>
      <c r="K28">
        <v>5</v>
      </c>
      <c r="L28">
        <f t="shared" si="3"/>
        <v>0.97394522409974715</v>
      </c>
      <c r="M28">
        <f t="shared" si="6"/>
        <v>2.6230826668316221E-2</v>
      </c>
      <c r="N28">
        <f t="shared" si="4"/>
        <v>6.5839374937473716</v>
      </c>
      <c r="P28">
        <f t="shared" si="5"/>
        <v>0.38105738192097283</v>
      </c>
    </row>
    <row r="29" spans="1:16" x14ac:dyDescent="0.2">
      <c r="A29" s="1">
        <v>36200</v>
      </c>
      <c r="B29">
        <v>23.984000000000002</v>
      </c>
      <c r="C29">
        <f t="shared" si="0"/>
        <v>0.94113953853398213</v>
      </c>
      <c r="E29">
        <f t="shared" si="1"/>
        <v>1.0545368935779995</v>
      </c>
      <c r="F29">
        <f t="shared" si="2"/>
        <v>1.0629109999804891</v>
      </c>
      <c r="G29">
        <v>5</v>
      </c>
      <c r="I29">
        <v>1.0545368935779995</v>
      </c>
      <c r="J29" s="3" t="s">
        <v>24</v>
      </c>
      <c r="K29">
        <v>7</v>
      </c>
      <c r="L29">
        <v>1</v>
      </c>
      <c r="M29">
        <f t="shared" si="6"/>
        <v>2.6054775900252847E-2</v>
      </c>
      <c r="N29">
        <f t="shared" si="4"/>
        <v>6.5397487509634642</v>
      </c>
      <c r="P29">
        <f>(N29-K29)^2/N29</f>
        <v>3.2391338001858769E-2</v>
      </c>
    </row>
    <row r="30" spans="1:16" x14ac:dyDescent="0.2">
      <c r="A30" s="1">
        <v>36201</v>
      </c>
      <c r="B30">
        <v>24.640999999999998</v>
      </c>
      <c r="C30">
        <f t="shared" si="0"/>
        <v>1.027393262174783</v>
      </c>
      <c r="E30">
        <f t="shared" si="1"/>
        <v>1.0629109999804891</v>
      </c>
      <c r="F30">
        <f>F9</f>
        <v>1.0712851063829787</v>
      </c>
      <c r="G30">
        <v>2</v>
      </c>
    </row>
    <row r="31" spans="1:16" x14ac:dyDescent="0.2">
      <c r="A31" s="1">
        <v>36202</v>
      </c>
      <c r="B31">
        <v>26.219000000000001</v>
      </c>
      <c r="C31">
        <f t="shared" si="0"/>
        <v>1.0640396087821113</v>
      </c>
    </row>
    <row r="32" spans="1:16" x14ac:dyDescent="0.2">
      <c r="A32" s="1">
        <v>36203</v>
      </c>
      <c r="B32">
        <v>24.765999999999998</v>
      </c>
      <c r="C32">
        <f t="shared" si="0"/>
        <v>0.94458217323315141</v>
      </c>
      <c r="G32">
        <f>SUM(G15:G30)</f>
        <v>251</v>
      </c>
      <c r="M32">
        <f>SUM(M16:M29)</f>
        <v>1</v>
      </c>
      <c r="N32">
        <f>SUM(N16:N29)</f>
        <v>251.00000000000003</v>
      </c>
      <c r="O32" t="s">
        <v>25</v>
      </c>
      <c r="P32">
        <f>SUM(P16:P29)</f>
        <v>11.931711067366052</v>
      </c>
    </row>
    <row r="33" spans="1:16" x14ac:dyDescent="0.2">
      <c r="A33" s="1">
        <v>36207</v>
      </c>
      <c r="B33">
        <v>24.765999999999998</v>
      </c>
      <c r="C33">
        <f t="shared" si="0"/>
        <v>1</v>
      </c>
      <c r="O33" t="s">
        <v>26</v>
      </c>
      <c r="P33">
        <f>14-3</f>
        <v>11</v>
      </c>
    </row>
    <row r="34" spans="1:16" x14ac:dyDescent="0.2">
      <c r="A34" s="1">
        <v>36208</v>
      </c>
      <c r="B34">
        <v>23.780999999999999</v>
      </c>
      <c r="C34">
        <f t="shared" si="0"/>
        <v>0.96022773156747154</v>
      </c>
      <c r="O34" t="s">
        <v>27</v>
      </c>
      <c r="P34">
        <f>CHIINV(0.05,P33)</f>
        <v>19.675137572682498</v>
      </c>
    </row>
    <row r="35" spans="1:16" x14ac:dyDescent="0.2">
      <c r="A35" s="1">
        <v>36209</v>
      </c>
      <c r="B35">
        <v>24.047000000000001</v>
      </c>
      <c r="C35">
        <f t="shared" si="0"/>
        <v>1.011185400109331</v>
      </c>
    </row>
    <row r="36" spans="1:16" x14ac:dyDescent="0.2">
      <c r="A36" s="1">
        <v>36210</v>
      </c>
      <c r="B36">
        <v>24.280999999999999</v>
      </c>
      <c r="C36">
        <f t="shared" si="0"/>
        <v>1.0097309435688442</v>
      </c>
    </row>
    <row r="37" spans="1:16" x14ac:dyDescent="0.2">
      <c r="A37" s="1">
        <v>36213</v>
      </c>
      <c r="B37">
        <v>25.515999999999998</v>
      </c>
      <c r="C37">
        <f t="shared" si="0"/>
        <v>1.050862814546353</v>
      </c>
    </row>
    <row r="38" spans="1:16" x14ac:dyDescent="0.2">
      <c r="A38" s="1">
        <v>36214</v>
      </c>
      <c r="B38">
        <v>25.734000000000002</v>
      </c>
      <c r="C38">
        <f t="shared" si="0"/>
        <v>1.0085436588807024</v>
      </c>
    </row>
    <row r="39" spans="1:16" x14ac:dyDescent="0.2">
      <c r="A39" s="1">
        <v>36215</v>
      </c>
      <c r="B39">
        <v>24.984000000000002</v>
      </c>
      <c r="C39">
        <f t="shared" si="0"/>
        <v>0.9708556773140592</v>
      </c>
    </row>
    <row r="40" spans="1:16" x14ac:dyDescent="0.2">
      <c r="A40" s="1">
        <v>36216</v>
      </c>
      <c r="B40">
        <v>24.625</v>
      </c>
      <c r="C40">
        <f t="shared" si="0"/>
        <v>0.98563080371437717</v>
      </c>
    </row>
    <row r="41" spans="1:16" x14ac:dyDescent="0.2">
      <c r="A41" s="1">
        <v>36217</v>
      </c>
      <c r="B41">
        <v>24.452999999999999</v>
      </c>
      <c r="C41">
        <f t="shared" si="0"/>
        <v>0.99301522842639589</v>
      </c>
    </row>
    <row r="42" spans="1:16" x14ac:dyDescent="0.2">
      <c r="A42" s="1">
        <v>36220</v>
      </c>
      <c r="B42">
        <v>24.859000000000002</v>
      </c>
      <c r="C42">
        <f t="shared" si="0"/>
        <v>1.0166032797611746</v>
      </c>
    </row>
    <row r="43" spans="1:16" x14ac:dyDescent="0.2">
      <c r="A43" s="1">
        <v>36221</v>
      </c>
      <c r="B43">
        <v>23.922000000000001</v>
      </c>
      <c r="C43">
        <f t="shared" si="0"/>
        <v>0.96230741381391038</v>
      </c>
    </row>
    <row r="44" spans="1:16" x14ac:dyDescent="0.2">
      <c r="A44" s="1">
        <v>36222</v>
      </c>
      <c r="B44">
        <v>23.780999999999999</v>
      </c>
      <c r="C44">
        <f t="shared" si="0"/>
        <v>0.99410584399297708</v>
      </c>
    </row>
    <row r="45" spans="1:16" x14ac:dyDescent="0.2">
      <c r="A45" s="1">
        <v>36223</v>
      </c>
      <c r="B45">
        <v>24.562999999999999</v>
      </c>
      <c r="C45">
        <f t="shared" si="0"/>
        <v>1.0328833943063791</v>
      </c>
    </row>
    <row r="46" spans="1:16" x14ac:dyDescent="0.2">
      <c r="A46" s="1">
        <v>36224</v>
      </c>
      <c r="B46">
        <v>25.202999999999999</v>
      </c>
      <c r="C46">
        <f t="shared" si="0"/>
        <v>1.0260554492529415</v>
      </c>
    </row>
    <row r="47" spans="1:16" x14ac:dyDescent="0.2">
      <c r="A47" s="1">
        <v>36227</v>
      </c>
      <c r="B47">
        <v>26.140999999999998</v>
      </c>
      <c r="C47">
        <f t="shared" si="0"/>
        <v>1.0372177915327541</v>
      </c>
    </row>
    <row r="48" spans="1:16" x14ac:dyDescent="0.2">
      <c r="A48" s="1">
        <v>36228</v>
      </c>
      <c r="B48">
        <v>26.327999999999999</v>
      </c>
      <c r="C48">
        <f t="shared" si="0"/>
        <v>1.0071535136375809</v>
      </c>
    </row>
    <row r="49" spans="1:3" x14ac:dyDescent="0.2">
      <c r="A49" s="1">
        <v>36229</v>
      </c>
      <c r="B49">
        <v>26.094000000000001</v>
      </c>
      <c r="C49">
        <f t="shared" si="0"/>
        <v>0.9911121239744759</v>
      </c>
    </row>
    <row r="50" spans="1:3" x14ac:dyDescent="0.2">
      <c r="A50" s="1">
        <v>36230</v>
      </c>
      <c r="B50">
        <v>26.375</v>
      </c>
      <c r="C50">
        <f t="shared" si="0"/>
        <v>1.0107687591017092</v>
      </c>
    </row>
    <row r="51" spans="1:3" x14ac:dyDescent="0.2">
      <c r="A51" s="1">
        <v>36231</v>
      </c>
      <c r="B51">
        <v>25.812999999999999</v>
      </c>
      <c r="C51">
        <f t="shared" si="0"/>
        <v>0.97869194312796204</v>
      </c>
    </row>
    <row r="52" spans="1:3" x14ac:dyDescent="0.2">
      <c r="A52" s="1">
        <v>36234</v>
      </c>
      <c r="B52">
        <v>26.25</v>
      </c>
      <c r="C52">
        <f t="shared" si="0"/>
        <v>1.0169294541510092</v>
      </c>
    </row>
    <row r="53" spans="1:3" x14ac:dyDescent="0.2">
      <c r="A53" s="1">
        <v>36235</v>
      </c>
      <c r="B53">
        <v>26.5</v>
      </c>
      <c r="C53">
        <f t="shared" si="0"/>
        <v>1.0095238095238095</v>
      </c>
    </row>
    <row r="54" spans="1:3" x14ac:dyDescent="0.2">
      <c r="A54" s="1">
        <v>36236</v>
      </c>
      <c r="B54">
        <v>26.515999999999998</v>
      </c>
      <c r="C54">
        <f t="shared" si="0"/>
        <v>1.0006037735849056</v>
      </c>
    </row>
    <row r="55" spans="1:3" x14ac:dyDescent="0.2">
      <c r="A55" s="1">
        <v>36237</v>
      </c>
      <c r="B55">
        <v>26.719000000000001</v>
      </c>
      <c r="C55">
        <f t="shared" si="0"/>
        <v>1.0076557550158396</v>
      </c>
    </row>
    <row r="56" spans="1:3" x14ac:dyDescent="0.2">
      <c r="A56" s="1">
        <v>36238</v>
      </c>
      <c r="B56">
        <v>26.125</v>
      </c>
      <c r="C56">
        <f t="shared" si="0"/>
        <v>0.97776862906545903</v>
      </c>
    </row>
    <row r="57" spans="1:3" x14ac:dyDescent="0.2">
      <c r="A57" s="1">
        <v>36241</v>
      </c>
      <c r="B57">
        <v>25.687999999999999</v>
      </c>
      <c r="C57">
        <f t="shared" si="0"/>
        <v>0.98327272727272719</v>
      </c>
    </row>
    <row r="58" spans="1:3" x14ac:dyDescent="0.2">
      <c r="A58" s="1">
        <v>36242</v>
      </c>
      <c r="B58">
        <v>25.077999999999999</v>
      </c>
      <c r="C58">
        <f t="shared" si="0"/>
        <v>0.97625350358143881</v>
      </c>
    </row>
    <row r="59" spans="1:3" x14ac:dyDescent="0.2">
      <c r="A59" s="1">
        <v>36243</v>
      </c>
      <c r="B59">
        <v>26.109000000000002</v>
      </c>
      <c r="C59">
        <f t="shared" si="0"/>
        <v>1.0411117313980383</v>
      </c>
    </row>
    <row r="60" spans="1:3" x14ac:dyDescent="0.2">
      <c r="A60" s="1">
        <v>36244</v>
      </c>
      <c r="B60">
        <v>26.859000000000002</v>
      </c>
      <c r="C60">
        <f t="shared" si="0"/>
        <v>1.0287257267608871</v>
      </c>
    </row>
    <row r="61" spans="1:3" x14ac:dyDescent="0.2">
      <c r="A61" s="1">
        <v>36245</v>
      </c>
      <c r="B61">
        <v>26.297000000000001</v>
      </c>
      <c r="C61">
        <f t="shared" si="0"/>
        <v>0.97907591496332691</v>
      </c>
    </row>
    <row r="62" spans="1:3" x14ac:dyDescent="0.2">
      <c r="A62" s="1">
        <v>36248</v>
      </c>
      <c r="B62">
        <v>27.5</v>
      </c>
      <c r="C62">
        <f t="shared" si="0"/>
        <v>1.0457466631174659</v>
      </c>
    </row>
    <row r="63" spans="1:3" x14ac:dyDescent="0.2">
      <c r="A63" s="1">
        <v>36249</v>
      </c>
      <c r="B63">
        <v>27.484000000000002</v>
      </c>
      <c r="C63">
        <f t="shared" si="0"/>
        <v>0.99941818181818187</v>
      </c>
    </row>
    <row r="64" spans="1:3" x14ac:dyDescent="0.2">
      <c r="A64" s="1">
        <v>36250</v>
      </c>
      <c r="B64">
        <v>27.390999999999998</v>
      </c>
      <c r="C64">
        <f t="shared" si="0"/>
        <v>0.99661621306942205</v>
      </c>
    </row>
    <row r="65" spans="1:3" x14ac:dyDescent="0.2">
      <c r="A65" s="1">
        <v>36251</v>
      </c>
      <c r="B65">
        <v>27.484000000000002</v>
      </c>
      <c r="C65">
        <f t="shared" si="0"/>
        <v>1.0033952758205251</v>
      </c>
    </row>
    <row r="66" spans="1:3" x14ac:dyDescent="0.2">
      <c r="A66" s="1">
        <v>36255</v>
      </c>
      <c r="B66">
        <v>28.609000000000002</v>
      </c>
      <c r="C66">
        <f t="shared" si="0"/>
        <v>1.0409329064182797</v>
      </c>
    </row>
    <row r="67" spans="1:3" x14ac:dyDescent="0.2">
      <c r="A67" s="1">
        <v>36256</v>
      </c>
      <c r="B67">
        <v>28.812999999999999</v>
      </c>
      <c r="C67">
        <f t="shared" si="0"/>
        <v>1.0071306232304518</v>
      </c>
    </row>
    <row r="68" spans="1:3" x14ac:dyDescent="0.2">
      <c r="A68" s="1">
        <v>36257</v>
      </c>
      <c r="B68">
        <v>29.687999999999999</v>
      </c>
      <c r="C68">
        <f t="shared" si="0"/>
        <v>1.0303682365598861</v>
      </c>
    </row>
    <row r="69" spans="1:3" x14ac:dyDescent="0.2">
      <c r="A69" s="1">
        <v>36258</v>
      </c>
      <c r="B69">
        <v>29.405999999999999</v>
      </c>
      <c r="C69">
        <f t="shared" si="0"/>
        <v>0.99050121261115598</v>
      </c>
    </row>
    <row r="70" spans="1:3" x14ac:dyDescent="0.2">
      <c r="A70" s="1">
        <v>36259</v>
      </c>
      <c r="B70">
        <v>29.530999999999999</v>
      </c>
      <c r="C70">
        <f t="shared" ref="C70:C133" si="7">B70/B69</f>
        <v>1.0042508331633</v>
      </c>
    </row>
    <row r="71" spans="1:3" x14ac:dyDescent="0.2">
      <c r="A71" s="1">
        <v>36262</v>
      </c>
      <c r="B71">
        <v>29.437999999999999</v>
      </c>
      <c r="C71">
        <f t="shared" si="7"/>
        <v>0.99685076699062003</v>
      </c>
    </row>
    <row r="72" spans="1:3" x14ac:dyDescent="0.2">
      <c r="A72" s="1">
        <v>36263</v>
      </c>
      <c r="B72">
        <v>28.530999999999999</v>
      </c>
      <c r="C72">
        <f t="shared" si="7"/>
        <v>0.96918948298118079</v>
      </c>
    </row>
    <row r="73" spans="1:3" x14ac:dyDescent="0.2">
      <c r="A73" s="1">
        <v>36264</v>
      </c>
      <c r="B73">
        <v>27.687999999999999</v>
      </c>
      <c r="C73">
        <f t="shared" si="7"/>
        <v>0.97045319126564089</v>
      </c>
    </row>
    <row r="74" spans="1:3" x14ac:dyDescent="0.2">
      <c r="A74" s="1">
        <v>36265</v>
      </c>
      <c r="B74">
        <v>27.577999999999999</v>
      </c>
      <c r="C74">
        <f t="shared" si="7"/>
        <v>0.99602715978041034</v>
      </c>
    </row>
    <row r="75" spans="1:3" x14ac:dyDescent="0.2">
      <c r="A75" s="1">
        <v>36266</v>
      </c>
      <c r="B75">
        <v>26.422000000000001</v>
      </c>
      <c r="C75">
        <f t="shared" si="7"/>
        <v>0.95808252955254192</v>
      </c>
    </row>
    <row r="76" spans="1:3" x14ac:dyDescent="0.2">
      <c r="A76" s="1">
        <v>36269</v>
      </c>
      <c r="B76">
        <v>25</v>
      </c>
      <c r="C76">
        <f t="shared" si="7"/>
        <v>0.94618121262584209</v>
      </c>
    </row>
    <row r="77" spans="1:3" x14ac:dyDescent="0.2">
      <c r="A77" s="1">
        <v>36270</v>
      </c>
      <c r="B77">
        <v>25.390999999999998</v>
      </c>
      <c r="C77">
        <f t="shared" si="7"/>
        <v>1.0156399999999999</v>
      </c>
    </row>
    <row r="78" spans="1:3" x14ac:dyDescent="0.2">
      <c r="A78" s="1">
        <v>36271</v>
      </c>
      <c r="B78">
        <v>26.984000000000002</v>
      </c>
      <c r="C78">
        <f t="shared" si="7"/>
        <v>1.0627387657043836</v>
      </c>
    </row>
    <row r="79" spans="1:3" x14ac:dyDescent="0.2">
      <c r="A79" s="1">
        <v>36272</v>
      </c>
      <c r="B79">
        <v>28.297000000000001</v>
      </c>
      <c r="C79">
        <f t="shared" si="7"/>
        <v>1.048658464275126</v>
      </c>
    </row>
    <row r="80" spans="1:3" x14ac:dyDescent="0.2">
      <c r="A80" s="1">
        <v>36273</v>
      </c>
      <c r="B80">
        <v>29.344000000000001</v>
      </c>
      <c r="C80">
        <f t="shared" si="7"/>
        <v>1.037000388733788</v>
      </c>
    </row>
    <row r="81" spans="1:3" x14ac:dyDescent="0.2">
      <c r="A81" s="1">
        <v>36276</v>
      </c>
      <c r="B81">
        <v>29.405999999999999</v>
      </c>
      <c r="C81">
        <f t="shared" si="7"/>
        <v>1.0021128680479825</v>
      </c>
    </row>
    <row r="82" spans="1:3" x14ac:dyDescent="0.2">
      <c r="A82" s="1">
        <v>36277</v>
      </c>
      <c r="B82">
        <v>28.765999999999998</v>
      </c>
      <c r="C82">
        <f t="shared" si="7"/>
        <v>0.97823573420390397</v>
      </c>
    </row>
    <row r="83" spans="1:3" x14ac:dyDescent="0.2">
      <c r="A83" s="1">
        <v>36278</v>
      </c>
      <c r="B83">
        <v>27.937999999999999</v>
      </c>
      <c r="C83">
        <f t="shared" si="7"/>
        <v>0.97121601891121467</v>
      </c>
    </row>
    <row r="84" spans="1:3" x14ac:dyDescent="0.2">
      <c r="A84" s="1">
        <v>36279</v>
      </c>
      <c r="B84">
        <v>27.297000000000001</v>
      </c>
      <c r="C84">
        <f t="shared" si="7"/>
        <v>0.97705633903643785</v>
      </c>
    </row>
    <row r="85" spans="1:3" x14ac:dyDescent="0.2">
      <c r="A85" s="1">
        <v>36280</v>
      </c>
      <c r="B85">
        <v>28.515999999999998</v>
      </c>
      <c r="C85">
        <f t="shared" si="7"/>
        <v>1.0446569220060811</v>
      </c>
    </row>
    <row r="86" spans="1:3" x14ac:dyDescent="0.2">
      <c r="A86" s="1">
        <v>36283</v>
      </c>
      <c r="B86">
        <v>28.405999999999999</v>
      </c>
      <c r="C86">
        <f t="shared" si="7"/>
        <v>0.99614251648197505</v>
      </c>
    </row>
    <row r="87" spans="1:3" x14ac:dyDescent="0.2">
      <c r="A87" s="1">
        <v>36284</v>
      </c>
      <c r="B87">
        <v>27.155999999999999</v>
      </c>
      <c r="C87">
        <f t="shared" si="7"/>
        <v>0.95599521227909601</v>
      </c>
    </row>
    <row r="88" spans="1:3" x14ac:dyDescent="0.2">
      <c r="A88" s="1">
        <v>36285</v>
      </c>
      <c r="B88">
        <v>27.742000000000001</v>
      </c>
      <c r="C88">
        <f t="shared" si="7"/>
        <v>1.0215790248932097</v>
      </c>
    </row>
    <row r="89" spans="1:3" x14ac:dyDescent="0.2">
      <c r="A89" s="1">
        <v>36286</v>
      </c>
      <c r="B89">
        <v>26.734000000000002</v>
      </c>
      <c r="C89">
        <f t="shared" si="7"/>
        <v>0.96366520077860285</v>
      </c>
    </row>
    <row r="90" spans="1:3" x14ac:dyDescent="0.2">
      <c r="A90" s="1">
        <v>36287</v>
      </c>
      <c r="B90">
        <v>27.125</v>
      </c>
      <c r="C90">
        <f t="shared" si="7"/>
        <v>1.0146255704346525</v>
      </c>
    </row>
    <row r="91" spans="1:3" x14ac:dyDescent="0.2">
      <c r="A91" s="1">
        <v>36290</v>
      </c>
      <c r="B91">
        <v>27.312999999999999</v>
      </c>
      <c r="C91">
        <f t="shared" si="7"/>
        <v>1.0069308755760369</v>
      </c>
    </row>
    <row r="92" spans="1:3" x14ac:dyDescent="0.2">
      <c r="A92" s="1">
        <v>36291</v>
      </c>
      <c r="B92">
        <v>27.969000000000001</v>
      </c>
      <c r="C92">
        <f t="shared" si="7"/>
        <v>1.0240178669498041</v>
      </c>
    </row>
    <row r="93" spans="1:3" x14ac:dyDescent="0.2">
      <c r="A93" s="1">
        <v>36292</v>
      </c>
      <c r="B93">
        <v>29.687999999999999</v>
      </c>
      <c r="C93">
        <f t="shared" si="7"/>
        <v>1.0614609031427651</v>
      </c>
    </row>
    <row r="94" spans="1:3" x14ac:dyDescent="0.2">
      <c r="A94" s="1">
        <v>36293</v>
      </c>
      <c r="B94">
        <v>29.422000000000001</v>
      </c>
      <c r="C94">
        <f t="shared" si="7"/>
        <v>0.99104015090272168</v>
      </c>
    </row>
    <row r="95" spans="1:3" x14ac:dyDescent="0.2">
      <c r="A95" s="1">
        <v>36294</v>
      </c>
      <c r="B95">
        <v>28.859000000000002</v>
      </c>
      <c r="C95">
        <f t="shared" si="7"/>
        <v>0.98086465909863374</v>
      </c>
    </row>
    <row r="96" spans="1:3" x14ac:dyDescent="0.2">
      <c r="A96" s="1">
        <v>36297</v>
      </c>
      <c r="B96">
        <v>29.109000000000002</v>
      </c>
      <c r="C96">
        <f t="shared" si="7"/>
        <v>1.0086628088291347</v>
      </c>
    </row>
    <row r="97" spans="1:3" x14ac:dyDescent="0.2">
      <c r="A97" s="1">
        <v>36298</v>
      </c>
      <c r="B97">
        <v>29.047000000000001</v>
      </c>
      <c r="C97">
        <f t="shared" si="7"/>
        <v>0.99787007454739085</v>
      </c>
    </row>
    <row r="98" spans="1:3" x14ac:dyDescent="0.2">
      <c r="A98" s="1">
        <v>36299</v>
      </c>
      <c r="B98">
        <v>29.140999999999998</v>
      </c>
      <c r="C98">
        <f t="shared" si="7"/>
        <v>1.003236134540572</v>
      </c>
    </row>
    <row r="99" spans="1:3" x14ac:dyDescent="0.2">
      <c r="A99" s="1">
        <v>36300</v>
      </c>
      <c r="B99">
        <v>28.687999999999999</v>
      </c>
      <c r="C99">
        <f t="shared" si="7"/>
        <v>0.9844548917332967</v>
      </c>
    </row>
    <row r="100" spans="1:3" x14ac:dyDescent="0.2">
      <c r="A100" s="1">
        <v>36301</v>
      </c>
      <c r="B100">
        <v>28.312999999999999</v>
      </c>
      <c r="C100">
        <f t="shared" si="7"/>
        <v>0.98692833240379252</v>
      </c>
    </row>
    <row r="101" spans="1:3" x14ac:dyDescent="0.2">
      <c r="A101" s="1">
        <v>36304</v>
      </c>
      <c r="B101">
        <v>27.344000000000001</v>
      </c>
      <c r="C101">
        <f t="shared" si="7"/>
        <v>0.96577543884434724</v>
      </c>
    </row>
    <row r="102" spans="1:3" x14ac:dyDescent="0.2">
      <c r="A102" s="1">
        <v>36305</v>
      </c>
      <c r="B102">
        <v>26.094000000000001</v>
      </c>
      <c r="C102">
        <f t="shared" si="7"/>
        <v>0.95428613224107661</v>
      </c>
    </row>
    <row r="103" spans="1:3" x14ac:dyDescent="0.2">
      <c r="A103" s="1">
        <v>36306</v>
      </c>
      <c r="B103">
        <v>27.280999999999999</v>
      </c>
      <c r="C103">
        <f t="shared" si="7"/>
        <v>1.0454893845328428</v>
      </c>
    </row>
    <row r="104" spans="1:3" x14ac:dyDescent="0.2">
      <c r="A104" s="1">
        <v>36307</v>
      </c>
      <c r="B104">
        <v>27</v>
      </c>
      <c r="C104">
        <f t="shared" si="7"/>
        <v>0.98969979106337747</v>
      </c>
    </row>
    <row r="105" spans="1:3" x14ac:dyDescent="0.2">
      <c r="A105" s="1">
        <v>36308</v>
      </c>
      <c r="B105">
        <v>27.25</v>
      </c>
      <c r="C105">
        <f t="shared" si="7"/>
        <v>1.0092592592592593</v>
      </c>
    </row>
    <row r="106" spans="1:3" x14ac:dyDescent="0.2">
      <c r="A106" s="1">
        <v>36312</v>
      </c>
      <c r="B106">
        <v>26.765999999999998</v>
      </c>
      <c r="C106">
        <f t="shared" si="7"/>
        <v>0.98223853211009171</v>
      </c>
    </row>
    <row r="107" spans="1:3" x14ac:dyDescent="0.2">
      <c r="A107" s="1">
        <v>36313</v>
      </c>
      <c r="B107">
        <v>27.530999999999999</v>
      </c>
      <c r="C107">
        <f t="shared" si="7"/>
        <v>1.0285810356422327</v>
      </c>
    </row>
    <row r="108" spans="1:3" x14ac:dyDescent="0.2">
      <c r="A108" s="1">
        <v>36314</v>
      </c>
      <c r="B108">
        <v>27.202999999999999</v>
      </c>
      <c r="C108">
        <f t="shared" si="7"/>
        <v>0.98808615742254191</v>
      </c>
    </row>
    <row r="109" spans="1:3" x14ac:dyDescent="0.2">
      <c r="A109" s="1">
        <v>36315</v>
      </c>
      <c r="B109">
        <v>28.719000000000001</v>
      </c>
      <c r="C109">
        <f t="shared" si="7"/>
        <v>1.0557291475204942</v>
      </c>
    </row>
    <row r="110" spans="1:3" x14ac:dyDescent="0.2">
      <c r="A110" s="1">
        <v>36318</v>
      </c>
      <c r="B110">
        <v>28.844000000000001</v>
      </c>
      <c r="C110">
        <f t="shared" si="7"/>
        <v>1.0043525192381351</v>
      </c>
    </row>
    <row r="111" spans="1:3" x14ac:dyDescent="0.2">
      <c r="A111" s="1">
        <v>36319</v>
      </c>
      <c r="B111">
        <v>27.922000000000001</v>
      </c>
      <c r="C111">
        <f t="shared" si="7"/>
        <v>0.96803494660934686</v>
      </c>
    </row>
    <row r="112" spans="1:3" x14ac:dyDescent="0.2">
      <c r="A112" s="1">
        <v>36320</v>
      </c>
      <c r="B112">
        <v>28.437999999999999</v>
      </c>
      <c r="C112">
        <f t="shared" si="7"/>
        <v>1.018480051572237</v>
      </c>
    </row>
    <row r="113" spans="1:3" x14ac:dyDescent="0.2">
      <c r="A113" s="1">
        <v>36321</v>
      </c>
      <c r="B113">
        <v>27.609000000000002</v>
      </c>
      <c r="C113">
        <f t="shared" si="7"/>
        <v>0.97084886419579441</v>
      </c>
    </row>
    <row r="114" spans="1:3" x14ac:dyDescent="0.2">
      <c r="A114" s="1">
        <v>36322</v>
      </c>
      <c r="B114">
        <v>27.672000000000001</v>
      </c>
      <c r="C114">
        <f t="shared" si="7"/>
        <v>1.0022818646093665</v>
      </c>
    </row>
    <row r="115" spans="1:3" x14ac:dyDescent="0.2">
      <c r="A115" s="1">
        <v>36325</v>
      </c>
      <c r="B115">
        <v>26.952999999999999</v>
      </c>
      <c r="C115">
        <f t="shared" si="7"/>
        <v>0.97401705695287655</v>
      </c>
    </row>
    <row r="116" spans="1:3" x14ac:dyDescent="0.2">
      <c r="A116" s="1">
        <v>36326</v>
      </c>
      <c r="B116">
        <v>27.797000000000001</v>
      </c>
      <c r="C116">
        <f t="shared" si="7"/>
        <v>1.0313137684116795</v>
      </c>
    </row>
    <row r="117" spans="1:3" x14ac:dyDescent="0.2">
      <c r="A117" s="1">
        <v>36327</v>
      </c>
      <c r="B117">
        <v>29.062999999999999</v>
      </c>
      <c r="C117">
        <f t="shared" si="7"/>
        <v>1.0455444832176133</v>
      </c>
    </row>
    <row r="118" spans="1:3" x14ac:dyDescent="0.2">
      <c r="A118" s="1">
        <v>36328</v>
      </c>
      <c r="B118">
        <v>29.344000000000001</v>
      </c>
      <c r="C118">
        <f t="shared" si="7"/>
        <v>1.0096686508619208</v>
      </c>
    </row>
    <row r="119" spans="1:3" x14ac:dyDescent="0.2">
      <c r="A119" s="1">
        <v>36329</v>
      </c>
      <c r="B119">
        <v>29.844000000000001</v>
      </c>
      <c r="C119">
        <f t="shared" si="7"/>
        <v>1.0170392584514723</v>
      </c>
    </row>
    <row r="120" spans="1:3" x14ac:dyDescent="0.2">
      <c r="A120" s="1">
        <v>36332</v>
      </c>
      <c r="B120">
        <v>30.780999999999999</v>
      </c>
      <c r="C120">
        <f t="shared" si="7"/>
        <v>1.0313965956306124</v>
      </c>
    </row>
    <row r="121" spans="1:3" x14ac:dyDescent="0.2">
      <c r="A121" s="1">
        <v>36333</v>
      </c>
      <c r="B121">
        <v>29.75</v>
      </c>
      <c r="C121">
        <f t="shared" si="7"/>
        <v>0.96650531171826781</v>
      </c>
    </row>
    <row r="122" spans="1:3" x14ac:dyDescent="0.2">
      <c r="A122" s="1">
        <v>36334</v>
      </c>
      <c r="B122">
        <v>30.937999999999999</v>
      </c>
      <c r="C122">
        <f t="shared" si="7"/>
        <v>1.0399327731092436</v>
      </c>
    </row>
    <row r="123" spans="1:3" x14ac:dyDescent="0.2">
      <c r="A123" s="1">
        <v>36335</v>
      </c>
      <c r="B123">
        <v>30.125</v>
      </c>
      <c r="C123">
        <f t="shared" si="7"/>
        <v>0.97372163682203117</v>
      </c>
    </row>
    <row r="124" spans="1:3" x14ac:dyDescent="0.2">
      <c r="A124" s="1">
        <v>36336</v>
      </c>
      <c r="B124">
        <v>30.655999999999999</v>
      </c>
      <c r="C124">
        <f t="shared" si="7"/>
        <v>1.0176265560165976</v>
      </c>
    </row>
    <row r="125" spans="1:3" x14ac:dyDescent="0.2">
      <c r="A125" s="1">
        <v>36339</v>
      </c>
      <c r="B125">
        <v>30.969000000000001</v>
      </c>
      <c r="C125">
        <f t="shared" si="7"/>
        <v>1.0102100730688937</v>
      </c>
    </row>
    <row r="126" spans="1:3" x14ac:dyDescent="0.2">
      <c r="A126" s="1">
        <v>36340</v>
      </c>
      <c r="B126">
        <v>31.25</v>
      </c>
      <c r="C126">
        <f t="shared" si="7"/>
        <v>1.0090735897187511</v>
      </c>
    </row>
    <row r="127" spans="1:3" x14ac:dyDescent="0.2">
      <c r="A127" s="1">
        <v>36341</v>
      </c>
      <c r="B127">
        <v>32.219000000000001</v>
      </c>
      <c r="C127">
        <f t="shared" si="7"/>
        <v>1.0310080000000001</v>
      </c>
    </row>
    <row r="128" spans="1:3" x14ac:dyDescent="0.2">
      <c r="A128" s="1">
        <v>36342</v>
      </c>
      <c r="B128">
        <v>32.188000000000002</v>
      </c>
      <c r="C128">
        <f t="shared" si="7"/>
        <v>0.9990378348179646</v>
      </c>
    </row>
    <row r="129" spans="1:3" x14ac:dyDescent="0.2">
      <c r="A129" s="1">
        <v>36343</v>
      </c>
      <c r="B129">
        <v>33.530999999999999</v>
      </c>
      <c r="C129">
        <f t="shared" si="7"/>
        <v>1.0417236237106995</v>
      </c>
    </row>
    <row r="130" spans="1:3" x14ac:dyDescent="0.2">
      <c r="A130" s="1">
        <v>36347</v>
      </c>
      <c r="B130">
        <v>33.344000000000001</v>
      </c>
      <c r="C130">
        <f t="shared" si="7"/>
        <v>0.99442307118785611</v>
      </c>
    </row>
    <row r="131" spans="1:3" x14ac:dyDescent="0.2">
      <c r="A131" s="1">
        <v>36348</v>
      </c>
      <c r="B131">
        <v>33.125</v>
      </c>
      <c r="C131">
        <f t="shared" si="7"/>
        <v>0.99343210172744723</v>
      </c>
    </row>
    <row r="132" spans="1:3" x14ac:dyDescent="0.2">
      <c r="A132" s="1">
        <v>36349</v>
      </c>
      <c r="B132">
        <v>33.219000000000001</v>
      </c>
      <c r="C132">
        <f t="shared" si="7"/>
        <v>1.0028377358490566</v>
      </c>
    </row>
    <row r="133" spans="1:3" x14ac:dyDescent="0.2">
      <c r="A133" s="1">
        <v>36350</v>
      </c>
      <c r="B133">
        <v>33.530999999999999</v>
      </c>
      <c r="C133">
        <f t="shared" si="7"/>
        <v>1.0093922152984738</v>
      </c>
    </row>
    <row r="134" spans="1:3" x14ac:dyDescent="0.2">
      <c r="A134" s="1">
        <v>36353</v>
      </c>
      <c r="B134">
        <v>32.813000000000002</v>
      </c>
      <c r="C134">
        <f t="shared" ref="C134:C197" si="8">B134/B133</f>
        <v>0.97858697921326543</v>
      </c>
    </row>
    <row r="135" spans="1:3" x14ac:dyDescent="0.2">
      <c r="A135" s="1">
        <v>36354</v>
      </c>
      <c r="B135">
        <v>32.625</v>
      </c>
      <c r="C135">
        <f t="shared" si="8"/>
        <v>0.99427056349617526</v>
      </c>
    </row>
    <row r="136" spans="1:3" x14ac:dyDescent="0.2">
      <c r="A136" s="1">
        <v>36355</v>
      </c>
      <c r="B136">
        <v>32.655999999999999</v>
      </c>
      <c r="C136">
        <f t="shared" si="8"/>
        <v>1.0009501915708812</v>
      </c>
    </row>
    <row r="137" spans="1:3" x14ac:dyDescent="0.2">
      <c r="A137" s="1">
        <v>36356</v>
      </c>
      <c r="B137">
        <v>33.280999999999999</v>
      </c>
      <c r="C137">
        <f t="shared" si="8"/>
        <v>1.0191389024987751</v>
      </c>
    </row>
    <row r="138" spans="1:3" x14ac:dyDescent="0.2">
      <c r="A138" s="1">
        <v>36357</v>
      </c>
      <c r="B138">
        <v>33</v>
      </c>
      <c r="C138">
        <f t="shared" si="8"/>
        <v>0.99155674408821859</v>
      </c>
    </row>
    <row r="139" spans="1:3" x14ac:dyDescent="0.2">
      <c r="A139" s="1">
        <v>36360</v>
      </c>
      <c r="B139">
        <v>32.469000000000001</v>
      </c>
      <c r="C139">
        <f t="shared" si="8"/>
        <v>0.98390909090909096</v>
      </c>
    </row>
    <row r="140" spans="1:3" x14ac:dyDescent="0.2">
      <c r="A140" s="1">
        <v>36361</v>
      </c>
      <c r="B140">
        <v>31.125</v>
      </c>
      <c r="C140">
        <f t="shared" si="8"/>
        <v>0.95860667097847174</v>
      </c>
    </row>
    <row r="141" spans="1:3" x14ac:dyDescent="0.2">
      <c r="A141" s="1">
        <v>36362</v>
      </c>
      <c r="B141">
        <v>31.530999999999999</v>
      </c>
      <c r="C141">
        <f t="shared" si="8"/>
        <v>1.0130441767068272</v>
      </c>
    </row>
    <row r="142" spans="1:3" x14ac:dyDescent="0.2">
      <c r="A142" s="1">
        <v>36363</v>
      </c>
      <c r="B142">
        <v>30.562999999999999</v>
      </c>
      <c r="C142">
        <f t="shared" si="8"/>
        <v>0.96930005391519458</v>
      </c>
    </row>
    <row r="143" spans="1:3" x14ac:dyDescent="0.2">
      <c r="A143" s="1">
        <v>36364</v>
      </c>
      <c r="B143">
        <v>31.469000000000001</v>
      </c>
      <c r="C143">
        <f t="shared" si="8"/>
        <v>1.0296436868108498</v>
      </c>
    </row>
    <row r="144" spans="1:3" x14ac:dyDescent="0.2">
      <c r="A144" s="1">
        <v>36367</v>
      </c>
      <c r="B144">
        <v>30.530999999999999</v>
      </c>
      <c r="C144">
        <f t="shared" si="8"/>
        <v>0.97019288823921945</v>
      </c>
    </row>
    <row r="145" spans="1:3" x14ac:dyDescent="0.2">
      <c r="A145" s="1">
        <v>36368</v>
      </c>
      <c r="B145">
        <v>31.469000000000001</v>
      </c>
      <c r="C145">
        <f t="shared" si="8"/>
        <v>1.030722871835184</v>
      </c>
    </row>
    <row r="146" spans="1:3" x14ac:dyDescent="0.2">
      <c r="A146" s="1">
        <v>36369</v>
      </c>
      <c r="B146">
        <v>31.655999999999999</v>
      </c>
      <c r="C146">
        <f t="shared" si="8"/>
        <v>1.0059423559693665</v>
      </c>
    </row>
    <row r="147" spans="1:3" x14ac:dyDescent="0.2">
      <c r="A147" s="1">
        <v>36370</v>
      </c>
      <c r="B147">
        <v>30.875</v>
      </c>
      <c r="C147">
        <f t="shared" si="8"/>
        <v>0.97532853171594647</v>
      </c>
    </row>
    <row r="148" spans="1:3" x14ac:dyDescent="0.2">
      <c r="A148" s="1">
        <v>36371</v>
      </c>
      <c r="B148">
        <v>31.062999999999999</v>
      </c>
      <c r="C148">
        <f t="shared" si="8"/>
        <v>1.006089068825911</v>
      </c>
    </row>
    <row r="149" spans="1:3" x14ac:dyDescent="0.2">
      <c r="A149" s="1">
        <v>36374</v>
      </c>
      <c r="B149">
        <v>30.905999999999999</v>
      </c>
      <c r="C149">
        <f t="shared" si="8"/>
        <v>0.99494575540031549</v>
      </c>
    </row>
    <row r="150" spans="1:3" x14ac:dyDescent="0.2">
      <c r="A150" s="1">
        <v>36375</v>
      </c>
      <c r="B150">
        <v>30.562999999999999</v>
      </c>
      <c r="C150">
        <f t="shared" si="8"/>
        <v>0.98890183135960652</v>
      </c>
    </row>
    <row r="151" spans="1:3" x14ac:dyDescent="0.2">
      <c r="A151" s="1">
        <v>36376</v>
      </c>
      <c r="B151">
        <v>30.25</v>
      </c>
      <c r="C151">
        <f t="shared" si="8"/>
        <v>0.98975885875077707</v>
      </c>
    </row>
    <row r="152" spans="1:3" x14ac:dyDescent="0.2">
      <c r="A152" s="1">
        <v>36377</v>
      </c>
      <c r="B152">
        <v>30.75</v>
      </c>
      <c r="C152">
        <f t="shared" si="8"/>
        <v>1.0165289256198347</v>
      </c>
    </row>
    <row r="153" spans="1:3" x14ac:dyDescent="0.2">
      <c r="A153" s="1">
        <v>36378</v>
      </c>
      <c r="B153">
        <v>31.125</v>
      </c>
      <c r="C153">
        <f t="shared" si="8"/>
        <v>1.0121951219512195</v>
      </c>
    </row>
    <row r="154" spans="1:3" x14ac:dyDescent="0.2">
      <c r="A154" s="1">
        <v>36381</v>
      </c>
      <c r="B154">
        <v>29.905999999999999</v>
      </c>
      <c r="C154">
        <f t="shared" si="8"/>
        <v>0.96083534136546178</v>
      </c>
    </row>
    <row r="155" spans="1:3" x14ac:dyDescent="0.2">
      <c r="A155" s="1">
        <v>36382</v>
      </c>
      <c r="B155">
        <v>29.375</v>
      </c>
      <c r="C155">
        <f t="shared" si="8"/>
        <v>0.98224436567912798</v>
      </c>
    </row>
    <row r="156" spans="1:3" x14ac:dyDescent="0.2">
      <c r="A156" s="1">
        <v>36383</v>
      </c>
      <c r="B156">
        <v>31.469000000000001</v>
      </c>
      <c r="C156">
        <f t="shared" si="8"/>
        <v>1.0712851063829787</v>
      </c>
    </row>
    <row r="157" spans="1:3" x14ac:dyDescent="0.2">
      <c r="A157" s="1">
        <v>36384</v>
      </c>
      <c r="B157">
        <v>30.844000000000001</v>
      </c>
      <c r="C157">
        <f t="shared" si="8"/>
        <v>0.98013918459436267</v>
      </c>
    </row>
    <row r="158" spans="1:3" x14ac:dyDescent="0.2">
      <c r="A158" s="1">
        <v>36385</v>
      </c>
      <c r="B158">
        <v>31.780999999999999</v>
      </c>
      <c r="C158">
        <f t="shared" si="8"/>
        <v>1.0303786798080663</v>
      </c>
    </row>
    <row r="159" spans="1:3" x14ac:dyDescent="0.2">
      <c r="A159" s="1">
        <v>36388</v>
      </c>
      <c r="B159">
        <v>31.75</v>
      </c>
      <c r="C159">
        <f t="shared" si="8"/>
        <v>0.99902457443126402</v>
      </c>
    </row>
    <row r="160" spans="1:3" x14ac:dyDescent="0.2">
      <c r="A160" s="1">
        <v>36389</v>
      </c>
      <c r="B160">
        <v>32.125</v>
      </c>
      <c r="C160">
        <f t="shared" si="8"/>
        <v>1.0118110236220472</v>
      </c>
    </row>
    <row r="161" spans="1:3" x14ac:dyDescent="0.2">
      <c r="A161" s="1">
        <v>36390</v>
      </c>
      <c r="B161">
        <v>31.655999999999999</v>
      </c>
      <c r="C161">
        <f t="shared" si="8"/>
        <v>0.98540077821011673</v>
      </c>
    </row>
    <row r="162" spans="1:3" x14ac:dyDescent="0.2">
      <c r="A162" s="1">
        <v>36391</v>
      </c>
      <c r="B162">
        <v>31.125</v>
      </c>
      <c r="C162">
        <f t="shared" si="8"/>
        <v>0.98322592873388936</v>
      </c>
    </row>
    <row r="163" spans="1:3" x14ac:dyDescent="0.2">
      <c r="A163" s="1">
        <v>36392</v>
      </c>
      <c r="B163">
        <v>32.063000000000002</v>
      </c>
      <c r="C163">
        <f t="shared" si="8"/>
        <v>1.0301365461847389</v>
      </c>
    </row>
    <row r="164" spans="1:3" x14ac:dyDescent="0.2">
      <c r="A164" s="1">
        <v>36395</v>
      </c>
      <c r="B164">
        <v>32.875</v>
      </c>
      <c r="C164">
        <f t="shared" si="8"/>
        <v>1.0253251411284034</v>
      </c>
    </row>
    <row r="165" spans="1:3" x14ac:dyDescent="0.2">
      <c r="A165" s="1">
        <v>36396</v>
      </c>
      <c r="B165">
        <v>33.188000000000002</v>
      </c>
      <c r="C165">
        <f t="shared" si="8"/>
        <v>1.0095209125475286</v>
      </c>
    </row>
    <row r="166" spans="1:3" x14ac:dyDescent="0.2">
      <c r="A166" s="1">
        <v>36397</v>
      </c>
      <c r="B166">
        <v>34.313000000000002</v>
      </c>
      <c r="C166">
        <f t="shared" si="8"/>
        <v>1.0338977943835121</v>
      </c>
    </row>
    <row r="167" spans="1:3" x14ac:dyDescent="0.2">
      <c r="A167" s="1">
        <v>36398</v>
      </c>
      <c r="B167">
        <v>34.469000000000001</v>
      </c>
      <c r="C167">
        <f t="shared" si="8"/>
        <v>1.0045463818377873</v>
      </c>
    </row>
    <row r="168" spans="1:3" x14ac:dyDescent="0.2">
      <c r="A168" s="1">
        <v>36399</v>
      </c>
      <c r="B168">
        <v>34.25</v>
      </c>
      <c r="C168">
        <f t="shared" si="8"/>
        <v>0.99364646493951081</v>
      </c>
    </row>
    <row r="169" spans="1:3" x14ac:dyDescent="0.2">
      <c r="A169" s="1">
        <v>36402</v>
      </c>
      <c r="B169">
        <v>33.375</v>
      </c>
      <c r="C169">
        <f t="shared" si="8"/>
        <v>0.97445255474452552</v>
      </c>
    </row>
    <row r="170" spans="1:3" x14ac:dyDescent="0.2">
      <c r="A170" s="1">
        <v>36403</v>
      </c>
      <c r="B170">
        <v>33.905999999999999</v>
      </c>
      <c r="C170">
        <f t="shared" si="8"/>
        <v>1.0159101123595504</v>
      </c>
    </row>
    <row r="171" spans="1:3" x14ac:dyDescent="0.2">
      <c r="A171" s="1">
        <v>36404</v>
      </c>
      <c r="B171">
        <v>34.469000000000001</v>
      </c>
      <c r="C171">
        <f t="shared" si="8"/>
        <v>1.0166047307261252</v>
      </c>
    </row>
    <row r="172" spans="1:3" x14ac:dyDescent="0.2">
      <c r="A172" s="1">
        <v>36405</v>
      </c>
      <c r="B172">
        <v>34.125</v>
      </c>
      <c r="C172">
        <f t="shared" si="8"/>
        <v>0.99002001798717687</v>
      </c>
    </row>
    <row r="173" spans="1:3" x14ac:dyDescent="0.2">
      <c r="A173" s="1">
        <v>36406</v>
      </c>
      <c r="B173">
        <v>35.469000000000001</v>
      </c>
      <c r="C173">
        <f t="shared" si="8"/>
        <v>1.0393846153846154</v>
      </c>
    </row>
    <row r="174" spans="1:3" x14ac:dyDescent="0.2">
      <c r="A174" s="1">
        <v>36410</v>
      </c>
      <c r="B174">
        <v>35.188000000000002</v>
      </c>
      <c r="C174">
        <f t="shared" si="8"/>
        <v>0.99207758888043085</v>
      </c>
    </row>
    <row r="175" spans="1:3" x14ac:dyDescent="0.2">
      <c r="A175" s="1">
        <v>36411</v>
      </c>
      <c r="B175">
        <v>34.469000000000001</v>
      </c>
      <c r="C175">
        <f t="shared" si="8"/>
        <v>0.9795668978060702</v>
      </c>
    </row>
    <row r="176" spans="1:3" x14ac:dyDescent="0.2">
      <c r="A176" s="1">
        <v>36412</v>
      </c>
      <c r="B176">
        <v>34.969000000000001</v>
      </c>
      <c r="C176">
        <f t="shared" si="8"/>
        <v>1.014505787809336</v>
      </c>
    </row>
    <row r="177" spans="1:3" x14ac:dyDescent="0.2">
      <c r="A177" s="1">
        <v>36413</v>
      </c>
      <c r="B177">
        <v>35.375</v>
      </c>
      <c r="C177">
        <f t="shared" si="8"/>
        <v>1.0116102833938632</v>
      </c>
    </row>
    <row r="178" spans="1:3" x14ac:dyDescent="0.2">
      <c r="A178" s="1">
        <v>36416</v>
      </c>
      <c r="B178">
        <v>35.344000000000001</v>
      </c>
      <c r="C178">
        <f t="shared" si="8"/>
        <v>0.99912367491166076</v>
      </c>
    </row>
    <row r="179" spans="1:3" x14ac:dyDescent="0.2">
      <c r="A179" s="1">
        <v>36417</v>
      </c>
      <c r="B179">
        <v>35.969000000000001</v>
      </c>
      <c r="C179">
        <f t="shared" si="8"/>
        <v>1.0176833408782255</v>
      </c>
    </row>
    <row r="180" spans="1:3" x14ac:dyDescent="0.2">
      <c r="A180" s="1">
        <v>36418</v>
      </c>
      <c r="B180">
        <v>35.25</v>
      </c>
      <c r="C180">
        <f t="shared" si="8"/>
        <v>0.98001056465289549</v>
      </c>
    </row>
    <row r="181" spans="1:3" x14ac:dyDescent="0.2">
      <c r="A181" s="1">
        <v>36419</v>
      </c>
      <c r="B181">
        <v>35.25</v>
      </c>
      <c r="C181">
        <f t="shared" si="8"/>
        <v>1</v>
      </c>
    </row>
    <row r="182" spans="1:3" x14ac:dyDescent="0.2">
      <c r="A182" s="1">
        <v>36420</v>
      </c>
      <c r="B182">
        <v>36.75</v>
      </c>
      <c r="C182">
        <f t="shared" si="8"/>
        <v>1.0425531914893618</v>
      </c>
    </row>
    <row r="183" spans="1:3" x14ac:dyDescent="0.2">
      <c r="A183" s="1">
        <v>36423</v>
      </c>
      <c r="B183">
        <v>36.594000000000001</v>
      </c>
      <c r="C183">
        <f t="shared" si="8"/>
        <v>0.99575510204081641</v>
      </c>
    </row>
    <row r="184" spans="1:3" x14ac:dyDescent="0.2">
      <c r="A184" s="1">
        <v>36424</v>
      </c>
      <c r="B184">
        <v>35.563000000000002</v>
      </c>
      <c r="C184">
        <f t="shared" si="8"/>
        <v>0.97182598240148665</v>
      </c>
    </row>
    <row r="185" spans="1:3" x14ac:dyDescent="0.2">
      <c r="A185" s="1">
        <v>36425</v>
      </c>
      <c r="B185">
        <v>36.125</v>
      </c>
      <c r="C185">
        <f t="shared" si="8"/>
        <v>1.0158029412591738</v>
      </c>
    </row>
    <row r="186" spans="1:3" x14ac:dyDescent="0.2">
      <c r="A186" s="1">
        <v>36426</v>
      </c>
      <c r="B186">
        <v>34.688000000000002</v>
      </c>
      <c r="C186">
        <f t="shared" si="8"/>
        <v>0.96022145328719732</v>
      </c>
    </row>
    <row r="187" spans="1:3" x14ac:dyDescent="0.2">
      <c r="A187" s="1">
        <v>36427</v>
      </c>
      <c r="B187">
        <v>34.5</v>
      </c>
      <c r="C187">
        <f t="shared" si="8"/>
        <v>0.99458025830258301</v>
      </c>
    </row>
    <row r="188" spans="1:3" x14ac:dyDescent="0.2">
      <c r="A188" s="1">
        <v>36430</v>
      </c>
      <c r="B188">
        <v>34.063000000000002</v>
      </c>
      <c r="C188">
        <f t="shared" si="8"/>
        <v>0.9873333333333334</v>
      </c>
    </row>
    <row r="189" spans="1:3" x14ac:dyDescent="0.2">
      <c r="A189" s="1">
        <v>36431</v>
      </c>
      <c r="B189">
        <v>34.188000000000002</v>
      </c>
      <c r="C189">
        <f t="shared" si="8"/>
        <v>1.0036696709039132</v>
      </c>
    </row>
    <row r="190" spans="1:3" x14ac:dyDescent="0.2">
      <c r="A190" s="1">
        <v>36432</v>
      </c>
      <c r="B190">
        <v>33.405999999999999</v>
      </c>
      <c r="C190">
        <f t="shared" si="8"/>
        <v>0.97712647712647704</v>
      </c>
    </row>
    <row r="191" spans="1:3" x14ac:dyDescent="0.2">
      <c r="A191" s="1">
        <v>36433</v>
      </c>
      <c r="B191">
        <v>34.188000000000002</v>
      </c>
      <c r="C191">
        <f t="shared" si="8"/>
        <v>1.0234089684487817</v>
      </c>
    </row>
    <row r="192" spans="1:3" x14ac:dyDescent="0.2">
      <c r="A192" s="1">
        <v>36434</v>
      </c>
      <c r="B192">
        <v>34.438000000000002</v>
      </c>
      <c r="C192">
        <f t="shared" si="8"/>
        <v>1.0073125073125073</v>
      </c>
    </row>
    <row r="193" spans="1:3" x14ac:dyDescent="0.2">
      <c r="A193" s="1">
        <v>36437</v>
      </c>
      <c r="B193">
        <v>35.25</v>
      </c>
      <c r="C193">
        <f t="shared" si="8"/>
        <v>1.0235786050293281</v>
      </c>
    </row>
    <row r="194" spans="1:3" x14ac:dyDescent="0.2">
      <c r="A194" s="1">
        <v>36438</v>
      </c>
      <c r="B194">
        <v>35.813000000000002</v>
      </c>
      <c r="C194">
        <f t="shared" si="8"/>
        <v>1.0159716312056739</v>
      </c>
    </row>
    <row r="195" spans="1:3" x14ac:dyDescent="0.2">
      <c r="A195" s="1">
        <v>36439</v>
      </c>
      <c r="B195">
        <v>35.960999999999999</v>
      </c>
      <c r="C195">
        <f t="shared" si="8"/>
        <v>1.004132577555636</v>
      </c>
    </row>
    <row r="196" spans="1:3" x14ac:dyDescent="0.2">
      <c r="A196" s="1">
        <v>36440</v>
      </c>
      <c r="B196">
        <v>35.438000000000002</v>
      </c>
      <c r="C196">
        <f t="shared" si="8"/>
        <v>0.98545646672784415</v>
      </c>
    </row>
    <row r="197" spans="1:3" x14ac:dyDescent="0.2">
      <c r="A197" s="1">
        <v>36441</v>
      </c>
      <c r="B197">
        <v>35.905999999999999</v>
      </c>
      <c r="C197">
        <f t="shared" si="8"/>
        <v>1.0132061628760087</v>
      </c>
    </row>
    <row r="198" spans="1:3" x14ac:dyDescent="0.2">
      <c r="A198" s="1">
        <v>36444</v>
      </c>
      <c r="B198">
        <v>36.219000000000001</v>
      </c>
      <c r="C198">
        <f t="shared" ref="C198:C255" si="9">B198/B197</f>
        <v>1.0087172060379881</v>
      </c>
    </row>
    <row r="199" spans="1:3" x14ac:dyDescent="0.2">
      <c r="A199" s="1">
        <v>36445</v>
      </c>
      <c r="B199">
        <v>35.875</v>
      </c>
      <c r="C199">
        <f t="shared" si="9"/>
        <v>0.99050222259035314</v>
      </c>
    </row>
    <row r="200" spans="1:3" x14ac:dyDescent="0.2">
      <c r="A200" s="1">
        <v>36446</v>
      </c>
      <c r="B200">
        <v>35.155999999999999</v>
      </c>
      <c r="C200">
        <f t="shared" si="9"/>
        <v>0.97995818815331004</v>
      </c>
    </row>
    <row r="201" spans="1:3" x14ac:dyDescent="0.2">
      <c r="A201" s="1">
        <v>36447</v>
      </c>
      <c r="B201">
        <v>34.719000000000001</v>
      </c>
      <c r="C201">
        <f t="shared" si="9"/>
        <v>0.98756968938445788</v>
      </c>
    </row>
    <row r="202" spans="1:3" x14ac:dyDescent="0.2">
      <c r="A202" s="1">
        <v>36448</v>
      </c>
      <c r="B202">
        <v>33.594000000000001</v>
      </c>
      <c r="C202">
        <f t="shared" si="9"/>
        <v>0.96759699300095048</v>
      </c>
    </row>
    <row r="203" spans="1:3" x14ac:dyDescent="0.2">
      <c r="A203" s="1">
        <v>36451</v>
      </c>
      <c r="B203">
        <v>33.688000000000002</v>
      </c>
      <c r="C203">
        <f t="shared" si="9"/>
        <v>1.0027981187116748</v>
      </c>
    </row>
    <row r="204" spans="1:3" x14ac:dyDescent="0.2">
      <c r="A204" s="1">
        <v>36452</v>
      </c>
      <c r="B204">
        <v>33.688000000000002</v>
      </c>
      <c r="C204">
        <f t="shared" si="9"/>
        <v>1</v>
      </c>
    </row>
    <row r="205" spans="1:3" x14ac:dyDescent="0.2">
      <c r="A205" s="1">
        <v>36453</v>
      </c>
      <c r="B205">
        <v>34.969000000000001</v>
      </c>
      <c r="C205">
        <f t="shared" si="9"/>
        <v>1.0380254096414152</v>
      </c>
    </row>
    <row r="206" spans="1:3" x14ac:dyDescent="0.2">
      <c r="A206" s="1">
        <v>36454</v>
      </c>
      <c r="B206">
        <v>34.594000000000001</v>
      </c>
      <c r="C206">
        <f t="shared" si="9"/>
        <v>0.98927621607709681</v>
      </c>
    </row>
    <row r="207" spans="1:3" x14ac:dyDescent="0.2">
      <c r="A207" s="1">
        <v>36455</v>
      </c>
      <c r="B207">
        <v>33.280999999999999</v>
      </c>
      <c r="C207">
        <f t="shared" si="9"/>
        <v>0.9620454414060241</v>
      </c>
    </row>
    <row r="208" spans="1:3" x14ac:dyDescent="0.2">
      <c r="A208" s="1">
        <v>36458</v>
      </c>
      <c r="B208">
        <v>33.25</v>
      </c>
      <c r="C208">
        <f t="shared" si="9"/>
        <v>0.99906853760403835</v>
      </c>
    </row>
    <row r="209" spans="1:3" x14ac:dyDescent="0.2">
      <c r="A209" s="1">
        <v>36459</v>
      </c>
      <c r="B209">
        <v>33.625</v>
      </c>
      <c r="C209">
        <f t="shared" si="9"/>
        <v>1.0112781954887218</v>
      </c>
    </row>
    <row r="210" spans="1:3" x14ac:dyDescent="0.2">
      <c r="A210" s="1">
        <v>36460</v>
      </c>
      <c r="B210">
        <v>34.594000000000001</v>
      </c>
      <c r="C210">
        <f t="shared" si="9"/>
        <v>1.028817843866171</v>
      </c>
    </row>
    <row r="211" spans="1:3" x14ac:dyDescent="0.2">
      <c r="A211" s="1">
        <v>36461</v>
      </c>
      <c r="B211">
        <v>35.469000000000001</v>
      </c>
      <c r="C211">
        <f t="shared" si="9"/>
        <v>1.0252934034803722</v>
      </c>
    </row>
    <row r="212" spans="1:3" x14ac:dyDescent="0.2">
      <c r="A212" s="1">
        <v>36462</v>
      </c>
      <c r="B212">
        <v>37</v>
      </c>
      <c r="C212">
        <f t="shared" si="9"/>
        <v>1.0431644534664073</v>
      </c>
    </row>
    <row r="213" spans="1:3" x14ac:dyDescent="0.2">
      <c r="A213" s="1">
        <v>36465</v>
      </c>
      <c r="B213">
        <v>36.438000000000002</v>
      </c>
      <c r="C213">
        <f t="shared" si="9"/>
        <v>0.9848108108108109</v>
      </c>
    </row>
    <row r="214" spans="1:3" x14ac:dyDescent="0.2">
      <c r="A214" s="1">
        <v>36466</v>
      </c>
      <c r="B214">
        <v>36.625</v>
      </c>
      <c r="C214">
        <f t="shared" si="9"/>
        <v>1.0051320050496733</v>
      </c>
    </row>
    <row r="215" spans="1:3" x14ac:dyDescent="0.2">
      <c r="A215" s="1">
        <v>36467</v>
      </c>
      <c r="B215">
        <v>35.75</v>
      </c>
      <c r="C215">
        <f t="shared" si="9"/>
        <v>0.97610921501706482</v>
      </c>
    </row>
    <row r="216" spans="1:3" x14ac:dyDescent="0.2">
      <c r="A216" s="1">
        <v>36468</v>
      </c>
      <c r="B216">
        <v>35</v>
      </c>
      <c r="C216">
        <f t="shared" si="9"/>
        <v>0.97902097902097907</v>
      </c>
    </row>
    <row r="217" spans="1:3" x14ac:dyDescent="0.2">
      <c r="A217" s="1">
        <v>36469</v>
      </c>
      <c r="B217">
        <v>36.719000000000001</v>
      </c>
      <c r="C217">
        <f t="shared" si="9"/>
        <v>1.0491142857142857</v>
      </c>
    </row>
    <row r="218" spans="1:3" x14ac:dyDescent="0.2">
      <c r="A218" s="1">
        <v>36472</v>
      </c>
      <c r="B218">
        <v>37.655999999999999</v>
      </c>
      <c r="C218">
        <f t="shared" si="9"/>
        <v>1.0255181241319207</v>
      </c>
    </row>
    <row r="219" spans="1:3" x14ac:dyDescent="0.2">
      <c r="A219" s="1">
        <v>36474</v>
      </c>
      <c r="B219">
        <v>39.75</v>
      </c>
      <c r="C219">
        <f t="shared" si="9"/>
        <v>1.0556086679413639</v>
      </c>
    </row>
    <row r="220" spans="1:3" x14ac:dyDescent="0.2">
      <c r="A220" s="1">
        <v>36475</v>
      </c>
      <c r="B220">
        <v>41.875</v>
      </c>
      <c r="C220">
        <f t="shared" si="9"/>
        <v>1.0534591194968554</v>
      </c>
    </row>
    <row r="221" spans="1:3" x14ac:dyDescent="0.2">
      <c r="A221" s="1">
        <v>36476</v>
      </c>
      <c r="B221">
        <v>41.719000000000001</v>
      </c>
      <c r="C221">
        <f t="shared" si="9"/>
        <v>0.9962746268656717</v>
      </c>
    </row>
    <row r="222" spans="1:3" x14ac:dyDescent="0.2">
      <c r="A222" s="1">
        <v>36479</v>
      </c>
      <c r="B222">
        <v>41.405999999999999</v>
      </c>
      <c r="C222">
        <f t="shared" si="9"/>
        <v>0.99249742323641499</v>
      </c>
    </row>
    <row r="223" spans="1:3" x14ac:dyDescent="0.2">
      <c r="A223" s="1">
        <v>36480</v>
      </c>
      <c r="B223">
        <v>42.030999999999999</v>
      </c>
      <c r="C223">
        <f t="shared" si="9"/>
        <v>1.0150944307588272</v>
      </c>
    </row>
    <row r="224" spans="1:3" x14ac:dyDescent="0.2">
      <c r="A224" s="1">
        <v>36481</v>
      </c>
      <c r="B224">
        <v>42.375</v>
      </c>
      <c r="C224">
        <f t="shared" si="9"/>
        <v>1.0081844352977565</v>
      </c>
    </row>
    <row r="225" spans="1:3" x14ac:dyDescent="0.2">
      <c r="A225" s="1">
        <v>36482</v>
      </c>
      <c r="B225">
        <v>43.969000000000001</v>
      </c>
      <c r="C225">
        <f t="shared" si="9"/>
        <v>1.0376165191740414</v>
      </c>
    </row>
    <row r="226" spans="1:3" x14ac:dyDescent="0.2">
      <c r="A226" s="1">
        <v>36483</v>
      </c>
      <c r="B226">
        <v>44.063000000000002</v>
      </c>
      <c r="C226">
        <f t="shared" si="9"/>
        <v>1.002137869862858</v>
      </c>
    </row>
    <row r="227" spans="1:3" x14ac:dyDescent="0.2">
      <c r="A227" s="1">
        <v>36486</v>
      </c>
      <c r="B227">
        <v>43.75</v>
      </c>
      <c r="C227">
        <f t="shared" si="9"/>
        <v>0.99289653450740978</v>
      </c>
    </row>
    <row r="228" spans="1:3" x14ac:dyDescent="0.2">
      <c r="A228" s="1">
        <v>36487</v>
      </c>
      <c r="B228">
        <v>44.25</v>
      </c>
      <c r="C228">
        <f t="shared" si="9"/>
        <v>1.0114285714285713</v>
      </c>
    </row>
    <row r="229" spans="1:3" x14ac:dyDescent="0.2">
      <c r="A229" s="1">
        <v>36488</v>
      </c>
      <c r="B229">
        <v>46.219000000000001</v>
      </c>
      <c r="C229">
        <f t="shared" si="9"/>
        <v>1.0444971751412431</v>
      </c>
    </row>
    <row r="230" spans="1:3" x14ac:dyDescent="0.2">
      <c r="A230" s="1">
        <v>36490</v>
      </c>
      <c r="B230">
        <v>46.594000000000001</v>
      </c>
      <c r="C230">
        <f t="shared" si="9"/>
        <v>1.008113546377031</v>
      </c>
    </row>
    <row r="231" spans="1:3" x14ac:dyDescent="0.2">
      <c r="A231" s="1">
        <v>36493</v>
      </c>
      <c r="B231">
        <v>46.375</v>
      </c>
      <c r="C231">
        <f t="shared" si="9"/>
        <v>0.99529982401167527</v>
      </c>
    </row>
    <row r="232" spans="1:3" x14ac:dyDescent="0.2">
      <c r="A232" s="1">
        <v>36494</v>
      </c>
      <c r="B232">
        <v>44.594000000000001</v>
      </c>
      <c r="C232">
        <f t="shared" si="9"/>
        <v>0.96159568733153644</v>
      </c>
    </row>
    <row r="233" spans="1:3" x14ac:dyDescent="0.2">
      <c r="A233" s="1">
        <v>36495</v>
      </c>
      <c r="B233">
        <v>45.719000000000001</v>
      </c>
      <c r="C233">
        <f t="shared" si="9"/>
        <v>1.025227609095394</v>
      </c>
    </row>
    <row r="234" spans="1:3" x14ac:dyDescent="0.2">
      <c r="A234" s="1">
        <v>36496</v>
      </c>
      <c r="B234">
        <v>46.219000000000001</v>
      </c>
      <c r="C234">
        <f t="shared" si="9"/>
        <v>1.0109363721866182</v>
      </c>
    </row>
    <row r="235" spans="1:3" x14ac:dyDescent="0.2">
      <c r="A235" s="1">
        <v>36497</v>
      </c>
      <c r="B235">
        <v>47.780999999999999</v>
      </c>
      <c r="C235">
        <f t="shared" si="9"/>
        <v>1.0337956251757934</v>
      </c>
    </row>
    <row r="236" spans="1:3" x14ac:dyDescent="0.2">
      <c r="A236" s="1">
        <v>36500</v>
      </c>
      <c r="B236">
        <v>49.125</v>
      </c>
      <c r="C236">
        <f t="shared" si="9"/>
        <v>1.0281283355308595</v>
      </c>
    </row>
    <row r="237" spans="1:3" x14ac:dyDescent="0.2">
      <c r="A237" s="1">
        <v>36501</v>
      </c>
      <c r="B237">
        <v>50.75</v>
      </c>
      <c r="C237">
        <f t="shared" si="9"/>
        <v>1.0330788804071247</v>
      </c>
    </row>
    <row r="238" spans="1:3" x14ac:dyDescent="0.2">
      <c r="A238" s="1">
        <v>36502</v>
      </c>
      <c r="B238">
        <v>49.969000000000001</v>
      </c>
      <c r="C238">
        <f t="shared" si="9"/>
        <v>0.9846108374384237</v>
      </c>
    </row>
    <row r="239" spans="1:3" x14ac:dyDescent="0.2">
      <c r="A239" s="1">
        <v>36503</v>
      </c>
      <c r="B239">
        <v>49.313000000000002</v>
      </c>
      <c r="C239">
        <f t="shared" si="9"/>
        <v>0.98687186055354326</v>
      </c>
    </row>
    <row r="240" spans="1:3" x14ac:dyDescent="0.2">
      <c r="A240" s="1">
        <v>36504</v>
      </c>
      <c r="B240">
        <v>49.905999999999999</v>
      </c>
      <c r="C240">
        <f t="shared" si="9"/>
        <v>1.0120252266136718</v>
      </c>
    </row>
    <row r="241" spans="1:3" x14ac:dyDescent="0.2">
      <c r="A241" s="1">
        <v>36507</v>
      </c>
      <c r="B241">
        <v>50.594000000000001</v>
      </c>
      <c r="C241">
        <f t="shared" si="9"/>
        <v>1.0137859175249468</v>
      </c>
    </row>
    <row r="242" spans="1:3" x14ac:dyDescent="0.2">
      <c r="A242" s="1">
        <v>36508</v>
      </c>
      <c r="B242">
        <v>48.969000000000001</v>
      </c>
      <c r="C242">
        <f t="shared" si="9"/>
        <v>0.96788156698422734</v>
      </c>
    </row>
    <row r="243" spans="1:3" x14ac:dyDescent="0.2">
      <c r="A243" s="1">
        <v>36509</v>
      </c>
      <c r="B243">
        <v>47.938000000000002</v>
      </c>
      <c r="C243">
        <f t="shared" si="9"/>
        <v>0.97894586370969394</v>
      </c>
    </row>
    <row r="244" spans="1:3" x14ac:dyDescent="0.2">
      <c r="A244" s="1">
        <v>36510</v>
      </c>
      <c r="B244">
        <v>48.938000000000002</v>
      </c>
      <c r="C244">
        <f t="shared" si="9"/>
        <v>1.0208602778589011</v>
      </c>
    </row>
    <row r="245" spans="1:3" x14ac:dyDescent="0.2">
      <c r="A245" s="1">
        <v>36511</v>
      </c>
      <c r="B245">
        <v>49.844000000000001</v>
      </c>
      <c r="C245">
        <f t="shared" si="9"/>
        <v>1.0185132208100045</v>
      </c>
    </row>
    <row r="246" spans="1:3" x14ac:dyDescent="0.2">
      <c r="A246" s="1">
        <v>36514</v>
      </c>
      <c r="B246">
        <v>51.625</v>
      </c>
      <c r="C246">
        <f t="shared" si="9"/>
        <v>1.0357314822245405</v>
      </c>
    </row>
    <row r="247" spans="1:3" x14ac:dyDescent="0.2">
      <c r="A247" s="1">
        <v>36515</v>
      </c>
      <c r="B247">
        <v>52</v>
      </c>
      <c r="C247">
        <f t="shared" si="9"/>
        <v>1.0072639225181599</v>
      </c>
    </row>
    <row r="248" spans="1:3" x14ac:dyDescent="0.2">
      <c r="A248" s="1">
        <v>36516</v>
      </c>
      <c r="B248">
        <v>51.25</v>
      </c>
      <c r="C248">
        <f t="shared" si="9"/>
        <v>0.98557692307692313</v>
      </c>
    </row>
    <row r="249" spans="1:3" x14ac:dyDescent="0.2">
      <c r="A249" s="1">
        <v>36517</v>
      </c>
      <c r="B249">
        <v>52.219000000000001</v>
      </c>
      <c r="C249">
        <f t="shared" si="9"/>
        <v>1.0189073170731708</v>
      </c>
    </row>
    <row r="250" spans="1:3" x14ac:dyDescent="0.2">
      <c r="A250" s="1">
        <v>36518</v>
      </c>
      <c r="B250">
        <v>52.219000000000001</v>
      </c>
      <c r="C250">
        <f t="shared" si="9"/>
        <v>1</v>
      </c>
    </row>
    <row r="251" spans="1:3" x14ac:dyDescent="0.2">
      <c r="A251" s="1">
        <v>36521</v>
      </c>
      <c r="B251">
        <v>52.594000000000001</v>
      </c>
      <c r="C251">
        <f t="shared" si="9"/>
        <v>1.0071812941649592</v>
      </c>
    </row>
    <row r="252" spans="1:3" x14ac:dyDescent="0.2">
      <c r="A252" s="1">
        <v>36522</v>
      </c>
      <c r="B252">
        <v>52.594000000000001</v>
      </c>
      <c r="C252">
        <f t="shared" si="9"/>
        <v>1</v>
      </c>
    </row>
    <row r="253" spans="1:3" x14ac:dyDescent="0.2">
      <c r="A253" s="1">
        <v>36523</v>
      </c>
      <c r="B253">
        <v>53.063000000000002</v>
      </c>
      <c r="C253">
        <f t="shared" si="9"/>
        <v>1.008917367000038</v>
      </c>
    </row>
    <row r="254" spans="1:3" x14ac:dyDescent="0.2">
      <c r="A254" s="1">
        <v>36524</v>
      </c>
      <c r="B254">
        <v>53.094000000000001</v>
      </c>
      <c r="C254">
        <f t="shared" si="9"/>
        <v>1.0005842112206245</v>
      </c>
    </row>
    <row r="255" spans="1:3" x14ac:dyDescent="0.2">
      <c r="A255" s="1">
        <v>36525</v>
      </c>
      <c r="B255">
        <v>53.563000000000002</v>
      </c>
      <c r="C255">
        <f t="shared" si="9"/>
        <v>1.0088333898368931</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workbookViewId="0"/>
  </sheetViews>
  <sheetFormatPr defaultRowHeight="12.75" x14ac:dyDescent="0.2"/>
  <cols>
    <col min="1" max="2" width="36.7109375" customWidth="1"/>
  </cols>
  <sheetData>
    <row r="1" spans="1:16" x14ac:dyDescent="0.2">
      <c r="A1" s="2" t="s">
        <v>46</v>
      </c>
    </row>
    <row r="2" spans="1:16" x14ac:dyDescent="0.2">
      <c r="P2">
        <f ca="1">_xll.CB.RecalcCounterFN()</f>
        <v>3</v>
      </c>
    </row>
    <row r="3" spans="1:16" x14ac:dyDescent="0.2">
      <c r="A3" t="s">
        <v>47</v>
      </c>
      <c r="B3" t="s">
        <v>48</v>
      </c>
      <c r="C3">
        <v>0</v>
      </c>
    </row>
    <row r="4" spans="1:16" x14ac:dyDescent="0.2">
      <c r="A4" t="s">
        <v>49</v>
      </c>
    </row>
    <row r="5" spans="1:16" x14ac:dyDescent="0.2">
      <c r="A5" t="s">
        <v>50</v>
      </c>
    </row>
    <row r="7" spans="1:16" x14ac:dyDescent="0.2">
      <c r="A7" s="2" t="s">
        <v>51</v>
      </c>
      <c r="B7" t="s">
        <v>52</v>
      </c>
    </row>
    <row r="8" spans="1:16" x14ac:dyDescent="0.2">
      <c r="B8">
        <v>2</v>
      </c>
    </row>
    <row r="10" spans="1:16" x14ac:dyDescent="0.2">
      <c r="A10" t="s">
        <v>53</v>
      </c>
    </row>
    <row r="11" spans="1:16" x14ac:dyDescent="0.2">
      <c r="A11" t="e">
        <f>CB_DATA_!#REF!</f>
        <v>#REF!</v>
      </c>
      <c r="B11" t="e">
        <f>simulation!#REF!</f>
        <v>#REF!</v>
      </c>
    </row>
    <row r="13" spans="1:16" x14ac:dyDescent="0.2">
      <c r="A13" t="s">
        <v>54</v>
      </c>
    </row>
    <row r="14" spans="1:16" x14ac:dyDescent="0.2">
      <c r="A14" t="s">
        <v>58</v>
      </c>
      <c r="B14" t="s">
        <v>62</v>
      </c>
    </row>
    <row r="16" spans="1:16" x14ac:dyDescent="0.2">
      <c r="A16" t="s">
        <v>55</v>
      </c>
    </row>
    <row r="19" spans="1:2" x14ac:dyDescent="0.2">
      <c r="A19" t="s">
        <v>56</v>
      </c>
    </row>
    <row r="20" spans="1:2" x14ac:dyDescent="0.2">
      <c r="A20">
        <v>28</v>
      </c>
      <c r="B20">
        <v>37</v>
      </c>
    </row>
    <row r="25" spans="1:2" x14ac:dyDescent="0.2">
      <c r="A25" s="2" t="s">
        <v>57</v>
      </c>
    </row>
    <row r="26" spans="1:2" x14ac:dyDescent="0.2">
      <c r="A26" s="12" t="s">
        <v>59</v>
      </c>
      <c r="B26" s="12" t="s">
        <v>63</v>
      </c>
    </row>
    <row r="27" spans="1:2" x14ac:dyDescent="0.2">
      <c r="A27" t="s">
        <v>60</v>
      </c>
      <c r="B27" t="s">
        <v>83</v>
      </c>
    </row>
    <row r="28" spans="1:2" x14ac:dyDescent="0.2">
      <c r="A28" s="12" t="s">
        <v>61</v>
      </c>
      <c r="B28" s="12" t="s">
        <v>61</v>
      </c>
    </row>
    <row r="29" spans="1:2" x14ac:dyDescent="0.2">
      <c r="B29" s="12" t="s">
        <v>59</v>
      </c>
    </row>
    <row r="30" spans="1:2" x14ac:dyDescent="0.2">
      <c r="B30" t="s">
        <v>64</v>
      </c>
    </row>
    <row r="31" spans="1:2" x14ac:dyDescent="0.2">
      <c r="B31" s="12" t="s">
        <v>61</v>
      </c>
    </row>
    <row r="32" spans="1:2" x14ac:dyDescent="0.2">
      <c r="B32" s="12" t="s">
        <v>65</v>
      </c>
    </row>
    <row r="33" spans="2:2" x14ac:dyDescent="0.2">
      <c r="B33" t="s">
        <v>82</v>
      </c>
    </row>
    <row r="34" spans="2:2" x14ac:dyDescent="0.2">
      <c r="B34" s="12" t="s">
        <v>61</v>
      </c>
    </row>
    <row r="35" spans="2:2" x14ac:dyDescent="0.2">
      <c r="B35" s="12" t="s">
        <v>66</v>
      </c>
    </row>
    <row r="36" spans="2:2" x14ac:dyDescent="0.2">
      <c r="B36" t="s">
        <v>67</v>
      </c>
    </row>
    <row r="37" spans="2:2" x14ac:dyDescent="0.2">
      <c r="B37" s="12"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5"/>
  <sheetViews>
    <sheetView tabSelected="1" topLeftCell="A13" zoomScale="140" zoomScaleNormal="140" workbookViewId="0">
      <selection activeCell="J35" sqref="J35"/>
    </sheetView>
  </sheetViews>
  <sheetFormatPr defaultRowHeight="12.75" x14ac:dyDescent="0.2"/>
  <cols>
    <col min="1" max="1" width="11.42578125" customWidth="1"/>
    <col min="2" max="3" width="14.140625" customWidth="1"/>
    <col min="4" max="4" width="19.7109375" customWidth="1"/>
    <col min="9" max="9" width="23.5703125" customWidth="1"/>
    <col min="10" max="10" width="14.85546875" customWidth="1"/>
  </cols>
  <sheetData>
    <row r="1" spans="1:10" x14ac:dyDescent="0.2">
      <c r="C1">
        <f>AVERAGE(C5:C255)</f>
        <v>1.0035740094110801</v>
      </c>
    </row>
    <row r="2" spans="1:10" x14ac:dyDescent="0.2">
      <c r="B2" s="2" t="s">
        <v>2</v>
      </c>
      <c r="C2" s="2" t="s">
        <v>4</v>
      </c>
      <c r="E2" t="s">
        <v>36</v>
      </c>
      <c r="F2" t="s">
        <v>28</v>
      </c>
      <c r="G2" t="s">
        <v>29</v>
      </c>
      <c r="I2" t="s">
        <v>30</v>
      </c>
    </row>
    <row r="3" spans="1:10" x14ac:dyDescent="0.2">
      <c r="A3" s="2" t="s">
        <v>1</v>
      </c>
      <c r="B3" s="2" t="s">
        <v>0</v>
      </c>
      <c r="C3" s="2" t="s">
        <v>5</v>
      </c>
      <c r="E3" t="s">
        <v>37</v>
      </c>
      <c r="F3" t="s">
        <v>5</v>
      </c>
      <c r="G3" t="s">
        <v>3</v>
      </c>
    </row>
    <row r="4" spans="1:10" x14ac:dyDescent="0.2">
      <c r="A4" s="1">
        <v>36164</v>
      </c>
      <c r="B4">
        <v>23.827999999999999</v>
      </c>
      <c r="E4">
        <v>0</v>
      </c>
      <c r="G4">
        <f>B255</f>
        <v>53.563000000000002</v>
      </c>
      <c r="I4" t="s">
        <v>31</v>
      </c>
      <c r="J4" s="7">
        <f>G4</f>
        <v>53.563000000000002</v>
      </c>
    </row>
    <row r="5" spans="1:10" x14ac:dyDescent="0.2">
      <c r="A5" s="1">
        <v>36165</v>
      </c>
      <c r="B5">
        <v>24.234000000000002</v>
      </c>
      <c r="C5">
        <f>B5/B4</f>
        <v>1.0170387779083432</v>
      </c>
      <c r="E5">
        <v>1</v>
      </c>
      <c r="F5" s="13">
        <v>1.0036</v>
      </c>
      <c r="G5">
        <f>F5*G4</f>
        <v>53.755826800000008</v>
      </c>
      <c r="I5" t="s">
        <v>32</v>
      </c>
      <c r="J5" s="7">
        <v>60</v>
      </c>
    </row>
    <row r="6" spans="1:10" x14ac:dyDescent="0.2">
      <c r="A6" s="1">
        <v>36166</v>
      </c>
      <c r="B6">
        <v>24.937999999999999</v>
      </c>
      <c r="C6">
        <f t="shared" ref="C6:C69" si="0">B6/B5</f>
        <v>1.0290500949079804</v>
      </c>
      <c r="E6">
        <v>2</v>
      </c>
      <c r="F6" s="13">
        <v>1.0036</v>
      </c>
      <c r="G6">
        <f t="shared" ref="G6:G64" si="1">F6*G5</f>
        <v>53.94934777648001</v>
      </c>
      <c r="I6" t="s">
        <v>33</v>
      </c>
      <c r="J6">
        <v>50</v>
      </c>
    </row>
    <row r="7" spans="1:10" x14ac:dyDescent="0.2">
      <c r="A7" s="1">
        <v>36167</v>
      </c>
      <c r="B7">
        <v>25.905999999999999</v>
      </c>
      <c r="C7">
        <f t="shared" si="0"/>
        <v>1.0388162643355521</v>
      </c>
      <c r="E7">
        <v>3</v>
      </c>
      <c r="F7" s="13">
        <v>1.0036</v>
      </c>
      <c r="G7">
        <f t="shared" si="1"/>
        <v>54.143565428475341</v>
      </c>
      <c r="I7" t="s">
        <v>40</v>
      </c>
      <c r="J7" s="8">
        <v>0.04</v>
      </c>
    </row>
    <row r="8" spans="1:10" x14ac:dyDescent="0.2">
      <c r="A8" s="1">
        <v>36168</v>
      </c>
      <c r="B8">
        <v>26.672000000000001</v>
      </c>
      <c r="C8">
        <f t="shared" si="0"/>
        <v>1.0295684397436888</v>
      </c>
      <c r="E8">
        <v>4</v>
      </c>
      <c r="F8" s="13">
        <v>1.0036</v>
      </c>
      <c r="G8">
        <f t="shared" si="1"/>
        <v>54.338482264017856</v>
      </c>
      <c r="I8" t="s">
        <v>41</v>
      </c>
      <c r="J8" s="9">
        <f>(1+J7)^(J6/360)-1</f>
        <v>5.462184902541134E-3</v>
      </c>
    </row>
    <row r="9" spans="1:10" x14ac:dyDescent="0.2">
      <c r="A9" s="1">
        <v>36171</v>
      </c>
      <c r="B9">
        <v>26.172000000000001</v>
      </c>
      <c r="C9">
        <f t="shared" si="0"/>
        <v>0.98125374925014996</v>
      </c>
      <c r="E9">
        <v>5</v>
      </c>
      <c r="F9" s="13">
        <v>1.0036</v>
      </c>
      <c r="G9">
        <f t="shared" si="1"/>
        <v>54.534100800168325</v>
      </c>
    </row>
    <row r="10" spans="1:10" x14ac:dyDescent="0.2">
      <c r="A10" s="1">
        <v>36172</v>
      </c>
      <c r="B10">
        <v>24.530999999999999</v>
      </c>
      <c r="C10">
        <f t="shared" si="0"/>
        <v>0.93729940394314526</v>
      </c>
      <c r="E10">
        <v>6</v>
      </c>
      <c r="F10" s="13">
        <v>1.0036</v>
      </c>
      <c r="G10">
        <f t="shared" si="1"/>
        <v>54.73042356304893</v>
      </c>
    </row>
    <row r="11" spans="1:10" x14ac:dyDescent="0.2">
      <c r="A11" s="1">
        <v>36173</v>
      </c>
      <c r="B11">
        <v>23.969000000000001</v>
      </c>
      <c r="C11">
        <f t="shared" si="0"/>
        <v>0.97709021238433014</v>
      </c>
      <c r="E11">
        <v>7</v>
      </c>
      <c r="F11" s="13">
        <v>1.0036</v>
      </c>
      <c r="G11">
        <f t="shared" si="1"/>
        <v>54.927453087875911</v>
      </c>
      <c r="I11" t="s">
        <v>34</v>
      </c>
    </row>
    <row r="12" spans="1:10" x14ac:dyDescent="0.2">
      <c r="A12" s="1">
        <v>36174</v>
      </c>
      <c r="B12">
        <v>24.094000000000001</v>
      </c>
      <c r="C12">
        <f t="shared" si="0"/>
        <v>1.0052150694647253</v>
      </c>
      <c r="E12">
        <v>8</v>
      </c>
      <c r="F12" s="13">
        <v>1.0036</v>
      </c>
      <c r="G12">
        <f t="shared" si="1"/>
        <v>55.125191918992265</v>
      </c>
      <c r="I12" t="s">
        <v>35</v>
      </c>
      <c r="J12" s="7">
        <f>LOOKUP(J6,E5:E64,G5:G64)</f>
        <v>64.10582969750044</v>
      </c>
    </row>
    <row r="13" spans="1:10" x14ac:dyDescent="0.2">
      <c r="A13" s="1">
        <v>36175</v>
      </c>
      <c r="B13">
        <v>25.422000000000001</v>
      </c>
      <c r="C13">
        <f t="shared" si="0"/>
        <v>1.0551174566282062</v>
      </c>
      <c r="E13">
        <v>9</v>
      </c>
      <c r="F13" s="13">
        <v>1.0036</v>
      </c>
      <c r="G13">
        <f t="shared" si="1"/>
        <v>55.323642609900638</v>
      </c>
      <c r="I13" t="s">
        <v>38</v>
      </c>
      <c r="J13" s="7">
        <f>IF(J12&gt;J5,J12-J5,0)</f>
        <v>4.1058296975004396</v>
      </c>
    </row>
    <row r="14" spans="1:10" x14ac:dyDescent="0.2">
      <c r="A14" s="1">
        <v>36179</v>
      </c>
      <c r="B14">
        <v>26.594000000000001</v>
      </c>
      <c r="C14">
        <f t="shared" si="0"/>
        <v>1.0461018015891748</v>
      </c>
      <c r="E14">
        <v>10</v>
      </c>
      <c r="F14" s="13">
        <v>1.0036</v>
      </c>
      <c r="G14">
        <f t="shared" si="1"/>
        <v>55.522807723296282</v>
      </c>
      <c r="I14" t="s">
        <v>39</v>
      </c>
      <c r="J14" s="14">
        <f>NPV(J8,J13)</f>
        <v>4.0835247303690645</v>
      </c>
    </row>
    <row r="15" spans="1:10" x14ac:dyDescent="0.2">
      <c r="A15" s="1">
        <v>36180</v>
      </c>
      <c r="B15">
        <v>26.530999999999999</v>
      </c>
      <c r="C15">
        <f t="shared" si="0"/>
        <v>0.99763104459652541</v>
      </c>
      <c r="E15">
        <v>11</v>
      </c>
      <c r="F15" s="13">
        <v>1.0036</v>
      </c>
      <c r="G15">
        <f t="shared" si="1"/>
        <v>55.722689831100148</v>
      </c>
    </row>
    <row r="16" spans="1:10" x14ac:dyDescent="0.2">
      <c r="A16" s="1">
        <v>36181</v>
      </c>
      <c r="B16">
        <v>25.327999999999999</v>
      </c>
      <c r="C16">
        <f t="shared" si="0"/>
        <v>0.95465681655421963</v>
      </c>
      <c r="E16">
        <v>12</v>
      </c>
      <c r="F16" s="13">
        <v>1.0036</v>
      </c>
      <c r="G16">
        <f t="shared" si="1"/>
        <v>55.923291514492114</v>
      </c>
    </row>
    <row r="17" spans="1:10" x14ac:dyDescent="0.2">
      <c r="A17" s="1">
        <v>36182</v>
      </c>
      <c r="B17">
        <v>25.702999999999999</v>
      </c>
      <c r="C17">
        <f t="shared" si="0"/>
        <v>1.0148057485786481</v>
      </c>
      <c r="E17">
        <v>13</v>
      </c>
      <c r="F17" s="13">
        <v>1.0036</v>
      </c>
      <c r="G17">
        <f t="shared" si="1"/>
        <v>56.124615363944287</v>
      </c>
      <c r="J17" s="7"/>
    </row>
    <row r="18" spans="1:10" x14ac:dyDescent="0.2">
      <c r="A18" s="1">
        <v>36185</v>
      </c>
      <c r="B18">
        <v>25.859000000000002</v>
      </c>
      <c r="C18">
        <f t="shared" si="0"/>
        <v>1.0060693304283548</v>
      </c>
      <c r="E18">
        <v>14</v>
      </c>
      <c r="F18" s="13">
        <v>1.0036</v>
      </c>
      <c r="G18">
        <f t="shared" si="1"/>
        <v>56.326663979254491</v>
      </c>
      <c r="I18" t="s">
        <v>68</v>
      </c>
      <c r="J18" s="7"/>
    </row>
    <row r="19" spans="1:10" x14ac:dyDescent="0.2">
      <c r="A19" s="1">
        <v>36186</v>
      </c>
      <c r="B19">
        <v>26.780999999999999</v>
      </c>
      <c r="C19">
        <f t="shared" si="0"/>
        <v>1.0356548977145286</v>
      </c>
      <c r="E19">
        <v>15</v>
      </c>
      <c r="F19" s="13">
        <v>1.0036</v>
      </c>
      <c r="G19">
        <f t="shared" si="1"/>
        <v>56.529439969579812</v>
      </c>
      <c r="I19" t="s">
        <v>69</v>
      </c>
      <c r="J19" t="s">
        <v>70</v>
      </c>
    </row>
    <row r="20" spans="1:10" x14ac:dyDescent="0.2">
      <c r="A20" s="1">
        <v>36187</v>
      </c>
      <c r="B20">
        <v>25.859000000000002</v>
      </c>
      <c r="C20">
        <f t="shared" si="0"/>
        <v>0.96557260744557716</v>
      </c>
      <c r="E20">
        <v>16</v>
      </c>
      <c r="F20" s="13">
        <v>1.0036</v>
      </c>
      <c r="G20">
        <f t="shared" si="1"/>
        <v>56.732945953470299</v>
      </c>
      <c r="I20" t="s">
        <v>71</v>
      </c>
      <c r="J20" s="11">
        <v>1000</v>
      </c>
    </row>
    <row r="21" spans="1:10" x14ac:dyDescent="0.2">
      <c r="A21" s="1">
        <v>36188</v>
      </c>
      <c r="B21">
        <v>27.219000000000001</v>
      </c>
      <c r="C21">
        <f t="shared" si="0"/>
        <v>1.0525929076917127</v>
      </c>
      <c r="E21">
        <v>17</v>
      </c>
      <c r="F21" s="13">
        <v>1.0036</v>
      </c>
      <c r="G21">
        <f t="shared" si="1"/>
        <v>56.937184558902793</v>
      </c>
      <c r="I21" t="s">
        <v>72</v>
      </c>
      <c r="J21" s="10">
        <v>4.08</v>
      </c>
    </row>
    <row r="22" spans="1:10" x14ac:dyDescent="0.2">
      <c r="A22" s="1">
        <v>36189</v>
      </c>
      <c r="B22">
        <v>27.890999999999998</v>
      </c>
      <c r="C22">
        <f t="shared" si="0"/>
        <v>1.0246886366141297</v>
      </c>
      <c r="E22">
        <v>18</v>
      </c>
      <c r="F22" s="13">
        <v>1.0036</v>
      </c>
      <c r="G22">
        <f t="shared" si="1"/>
        <v>57.142158423314847</v>
      </c>
      <c r="I22" t="s">
        <v>44</v>
      </c>
      <c r="J22" s="10">
        <v>6.96</v>
      </c>
    </row>
    <row r="23" spans="1:10" x14ac:dyDescent="0.2">
      <c r="A23" s="1">
        <v>36192</v>
      </c>
      <c r="B23">
        <v>28.75</v>
      </c>
      <c r="C23">
        <f t="shared" si="0"/>
        <v>1.0307984654548064</v>
      </c>
      <c r="E23">
        <v>19</v>
      </c>
      <c r="F23" s="13">
        <v>1.0036</v>
      </c>
      <c r="G23">
        <f t="shared" si="1"/>
        <v>57.347870193638784</v>
      </c>
      <c r="I23" t="s">
        <v>73</v>
      </c>
      <c r="J23" s="10">
        <v>3.1</v>
      </c>
    </row>
    <row r="24" spans="1:10" x14ac:dyDescent="0.2">
      <c r="A24" s="1">
        <v>36193</v>
      </c>
      <c r="B24">
        <v>28.097999999999999</v>
      </c>
      <c r="C24">
        <f t="shared" si="0"/>
        <v>0.97732173913043474</v>
      </c>
      <c r="E24">
        <v>20</v>
      </c>
      <c r="F24" s="13">
        <v>1.0036</v>
      </c>
      <c r="G24">
        <f t="shared" si="1"/>
        <v>57.554322526335888</v>
      </c>
      <c r="I24" t="s">
        <v>74</v>
      </c>
      <c r="J24" s="10">
        <v>0</v>
      </c>
    </row>
    <row r="25" spans="1:10" x14ac:dyDescent="0.2">
      <c r="A25" s="1">
        <v>36194</v>
      </c>
      <c r="B25">
        <v>27.780999999999999</v>
      </c>
      <c r="C25">
        <f t="shared" si="0"/>
        <v>0.98871805822478465</v>
      </c>
      <c r="E25">
        <v>21</v>
      </c>
      <c r="F25" s="13">
        <v>1.0036</v>
      </c>
      <c r="G25">
        <f t="shared" si="1"/>
        <v>57.761518087430701</v>
      </c>
      <c r="I25" t="s">
        <v>75</v>
      </c>
      <c r="J25" s="10">
        <v>9.0399999999999991</v>
      </c>
    </row>
    <row r="26" spans="1:10" x14ac:dyDescent="0.2">
      <c r="A26" s="1">
        <v>36195</v>
      </c>
      <c r="B26">
        <v>26.312999999999999</v>
      </c>
      <c r="C26">
        <f t="shared" si="0"/>
        <v>0.94715812965695978</v>
      </c>
      <c r="E26">
        <v>22</v>
      </c>
      <c r="F26" s="13">
        <v>1.0036</v>
      </c>
      <c r="G26">
        <f t="shared" si="1"/>
        <v>57.969459552545452</v>
      </c>
      <c r="I26" t="s">
        <v>45</v>
      </c>
      <c r="J26" s="10">
        <v>81.66</v>
      </c>
    </row>
    <row r="27" spans="1:10" x14ac:dyDescent="0.2">
      <c r="A27" s="1">
        <v>36196</v>
      </c>
      <c r="B27">
        <v>25.312999999999999</v>
      </c>
      <c r="C27">
        <f t="shared" si="0"/>
        <v>0.96199597157298677</v>
      </c>
      <c r="E27">
        <v>23</v>
      </c>
      <c r="F27" s="13">
        <v>1.0036</v>
      </c>
      <c r="G27">
        <f t="shared" si="1"/>
        <v>58.178149606934618</v>
      </c>
      <c r="I27" t="s">
        <v>76</v>
      </c>
      <c r="J27" s="11">
        <v>1.53</v>
      </c>
    </row>
    <row r="28" spans="1:10" x14ac:dyDescent="0.2">
      <c r="A28" s="1">
        <v>36199</v>
      </c>
      <c r="B28">
        <v>25.484000000000002</v>
      </c>
      <c r="C28">
        <f t="shared" si="0"/>
        <v>1.0067554221151189</v>
      </c>
      <c r="E28">
        <v>24</v>
      </c>
      <c r="F28" s="13">
        <v>1.0036</v>
      </c>
      <c r="G28">
        <f t="shared" si="1"/>
        <v>58.387590945519584</v>
      </c>
      <c r="I28" t="s">
        <v>77</v>
      </c>
      <c r="J28">
        <v>5.31</v>
      </c>
    </row>
    <row r="29" spans="1:10" x14ac:dyDescent="0.2">
      <c r="A29" s="1">
        <v>36200</v>
      </c>
      <c r="B29">
        <v>23.984000000000002</v>
      </c>
      <c r="C29">
        <f t="shared" si="0"/>
        <v>0.94113953853398213</v>
      </c>
      <c r="E29">
        <v>25</v>
      </c>
      <c r="F29" s="13">
        <v>1.0036</v>
      </c>
      <c r="G29">
        <f t="shared" si="1"/>
        <v>58.597786272923457</v>
      </c>
      <c r="I29" t="s">
        <v>78</v>
      </c>
      <c r="J29" s="10">
        <v>1.3</v>
      </c>
    </row>
    <row r="30" spans="1:10" x14ac:dyDescent="0.2">
      <c r="A30" s="1">
        <v>36201</v>
      </c>
      <c r="B30">
        <v>24.640999999999998</v>
      </c>
      <c r="C30">
        <f t="shared" si="0"/>
        <v>1.027393262174783</v>
      </c>
      <c r="E30">
        <v>26</v>
      </c>
      <c r="F30" s="13">
        <v>1.0036</v>
      </c>
      <c r="G30">
        <f t="shared" si="1"/>
        <v>58.808738303505983</v>
      </c>
      <c r="I30" t="s">
        <v>79</v>
      </c>
      <c r="J30" s="10">
        <v>0</v>
      </c>
    </row>
    <row r="31" spans="1:10" x14ac:dyDescent="0.2">
      <c r="A31" s="1">
        <v>36202</v>
      </c>
      <c r="B31">
        <v>26.219000000000001</v>
      </c>
      <c r="C31">
        <f t="shared" si="0"/>
        <v>1.0640396087821113</v>
      </c>
      <c r="E31">
        <v>27</v>
      </c>
      <c r="F31" s="13">
        <v>1.0036</v>
      </c>
      <c r="G31">
        <f t="shared" si="1"/>
        <v>59.020449761398609</v>
      </c>
      <c r="I31" t="s">
        <v>80</v>
      </c>
      <c r="J31" s="15">
        <v>53.52</v>
      </c>
    </row>
    <row r="32" spans="1:10" x14ac:dyDescent="0.2">
      <c r="A32" s="1">
        <v>36203</v>
      </c>
      <c r="B32">
        <v>24.765999999999998</v>
      </c>
      <c r="C32">
        <f t="shared" si="0"/>
        <v>0.94458217323315141</v>
      </c>
      <c r="E32">
        <v>28</v>
      </c>
      <c r="F32" s="13">
        <v>1.0036</v>
      </c>
      <c r="G32">
        <f t="shared" si="1"/>
        <v>59.232923380539646</v>
      </c>
      <c r="I32" t="s">
        <v>81</v>
      </c>
      <c r="J32" s="15">
        <v>0.28999999999999998</v>
      </c>
    </row>
    <row r="33" spans="1:10" x14ac:dyDescent="0.2">
      <c r="A33" s="1">
        <v>36207</v>
      </c>
      <c r="B33">
        <v>24.765999999999998</v>
      </c>
      <c r="C33">
        <f t="shared" si="0"/>
        <v>1</v>
      </c>
      <c r="E33">
        <v>29</v>
      </c>
      <c r="F33" s="13">
        <v>1.0036</v>
      </c>
      <c r="G33">
        <f t="shared" si="1"/>
        <v>59.446161904709591</v>
      </c>
    </row>
    <row r="34" spans="1:10" x14ac:dyDescent="0.2">
      <c r="A34" s="1">
        <v>36208</v>
      </c>
      <c r="B34">
        <v>23.780999999999999</v>
      </c>
      <c r="C34">
        <f t="shared" si="0"/>
        <v>0.96022773156747154</v>
      </c>
      <c r="E34">
        <v>30</v>
      </c>
      <c r="F34" s="13">
        <v>1.0036</v>
      </c>
      <c r="G34">
        <f t="shared" si="1"/>
        <v>59.660168087566547</v>
      </c>
      <c r="I34" t="s">
        <v>42</v>
      </c>
      <c r="J34" s="15">
        <f>J22-TINV(0.05,999)*J32</f>
        <v>6.3909209762712962</v>
      </c>
    </row>
    <row r="35" spans="1:10" x14ac:dyDescent="0.2">
      <c r="A35" s="1">
        <v>36209</v>
      </c>
      <c r="B35">
        <v>24.047000000000001</v>
      </c>
      <c r="C35">
        <f t="shared" si="0"/>
        <v>1.011185400109331</v>
      </c>
      <c r="E35">
        <v>31</v>
      </c>
      <c r="F35" s="13">
        <v>1.0036</v>
      </c>
      <c r="G35">
        <f t="shared" si="1"/>
        <v>59.874944692681787</v>
      </c>
      <c r="I35" t="s">
        <v>43</v>
      </c>
      <c r="J35" s="15">
        <f>J22+TINV(0.05,999)*J32</f>
        <v>7.5290790237287037</v>
      </c>
    </row>
    <row r="36" spans="1:10" x14ac:dyDescent="0.2">
      <c r="A36" s="1">
        <v>36210</v>
      </c>
      <c r="B36">
        <v>24.280999999999999</v>
      </c>
      <c r="C36">
        <f t="shared" si="0"/>
        <v>1.0097309435688442</v>
      </c>
      <c r="E36">
        <v>32</v>
      </c>
      <c r="F36" s="13">
        <v>1.0036</v>
      </c>
      <c r="G36">
        <f t="shared" si="1"/>
        <v>60.090494493575441</v>
      </c>
      <c r="J36" s="10"/>
    </row>
    <row r="37" spans="1:10" x14ac:dyDescent="0.2">
      <c r="A37" s="1">
        <v>36213</v>
      </c>
      <c r="B37">
        <v>25.515999999999998</v>
      </c>
      <c r="C37">
        <f t="shared" si="0"/>
        <v>1.050862814546353</v>
      </c>
      <c r="E37">
        <v>33</v>
      </c>
      <c r="F37" s="13">
        <v>1.0036</v>
      </c>
      <c r="G37">
        <f t="shared" si="1"/>
        <v>60.306820273752315</v>
      </c>
    </row>
    <row r="38" spans="1:10" x14ac:dyDescent="0.2">
      <c r="A38" s="1">
        <v>36214</v>
      </c>
      <c r="B38">
        <v>25.734000000000002</v>
      </c>
      <c r="C38">
        <f t="shared" si="0"/>
        <v>1.0085436588807024</v>
      </c>
      <c r="E38">
        <v>34</v>
      </c>
      <c r="F38" s="13">
        <v>1.0036</v>
      </c>
      <c r="G38">
        <f t="shared" si="1"/>
        <v>60.523924826737826</v>
      </c>
    </row>
    <row r="39" spans="1:10" x14ac:dyDescent="0.2">
      <c r="A39" s="1">
        <v>36215</v>
      </c>
      <c r="B39">
        <v>24.984000000000002</v>
      </c>
      <c r="C39">
        <f t="shared" si="0"/>
        <v>0.9708556773140592</v>
      </c>
      <c r="E39">
        <v>35</v>
      </c>
      <c r="F39" s="13">
        <v>1.0036</v>
      </c>
      <c r="G39">
        <f t="shared" si="1"/>
        <v>60.741810956114087</v>
      </c>
    </row>
    <row r="40" spans="1:10" x14ac:dyDescent="0.2">
      <c r="A40" s="1">
        <v>36216</v>
      </c>
      <c r="B40">
        <v>24.625</v>
      </c>
      <c r="C40">
        <f t="shared" si="0"/>
        <v>0.98563080371437717</v>
      </c>
      <c r="E40">
        <v>36</v>
      </c>
      <c r="F40" s="13">
        <v>1.0036</v>
      </c>
      <c r="G40">
        <f t="shared" si="1"/>
        <v>60.960481475556101</v>
      </c>
    </row>
    <row r="41" spans="1:10" x14ac:dyDescent="0.2">
      <c r="A41" s="1">
        <v>36217</v>
      </c>
      <c r="B41">
        <v>24.452999999999999</v>
      </c>
      <c r="C41">
        <f t="shared" si="0"/>
        <v>0.99301522842639589</v>
      </c>
      <c r="E41">
        <v>37</v>
      </c>
      <c r="F41" s="13">
        <v>1.0036</v>
      </c>
      <c r="G41">
        <f t="shared" si="1"/>
        <v>61.179939208868106</v>
      </c>
    </row>
    <row r="42" spans="1:10" x14ac:dyDescent="0.2">
      <c r="A42" s="1">
        <v>36220</v>
      </c>
      <c r="B42">
        <v>24.859000000000002</v>
      </c>
      <c r="C42">
        <f t="shared" si="0"/>
        <v>1.0166032797611746</v>
      </c>
      <c r="E42">
        <v>38</v>
      </c>
      <c r="F42" s="13">
        <v>1.0036</v>
      </c>
      <c r="G42">
        <f t="shared" si="1"/>
        <v>61.400186990020032</v>
      </c>
    </row>
    <row r="43" spans="1:10" x14ac:dyDescent="0.2">
      <c r="A43" s="1">
        <v>36221</v>
      </c>
      <c r="B43">
        <v>23.922000000000001</v>
      </c>
      <c r="C43">
        <f t="shared" si="0"/>
        <v>0.96230741381391038</v>
      </c>
      <c r="E43">
        <v>39</v>
      </c>
      <c r="F43" s="13">
        <v>1.0036</v>
      </c>
      <c r="G43">
        <f t="shared" si="1"/>
        <v>61.621227663184108</v>
      </c>
    </row>
    <row r="44" spans="1:10" x14ac:dyDescent="0.2">
      <c r="A44" s="1">
        <v>36222</v>
      </c>
      <c r="B44">
        <v>23.780999999999999</v>
      </c>
      <c r="C44">
        <f t="shared" si="0"/>
        <v>0.99410584399297708</v>
      </c>
      <c r="E44">
        <v>40</v>
      </c>
      <c r="F44" s="13">
        <v>1.0036</v>
      </c>
      <c r="G44">
        <f t="shared" si="1"/>
        <v>61.843064082771576</v>
      </c>
    </row>
    <row r="45" spans="1:10" x14ac:dyDescent="0.2">
      <c r="A45" s="1">
        <v>36223</v>
      </c>
      <c r="B45">
        <v>24.562999999999999</v>
      </c>
      <c r="C45">
        <f t="shared" si="0"/>
        <v>1.0328833943063791</v>
      </c>
      <c r="E45">
        <v>41</v>
      </c>
      <c r="F45" s="13">
        <v>1.0036</v>
      </c>
      <c r="G45">
        <f t="shared" si="1"/>
        <v>62.065699113469556</v>
      </c>
    </row>
    <row r="46" spans="1:10" x14ac:dyDescent="0.2">
      <c r="A46" s="1">
        <v>36224</v>
      </c>
      <c r="B46">
        <v>25.202999999999999</v>
      </c>
      <c r="C46">
        <f t="shared" si="0"/>
        <v>1.0260554492529415</v>
      </c>
      <c r="E46">
        <v>42</v>
      </c>
      <c r="F46" s="13">
        <v>1.0036</v>
      </c>
      <c r="G46">
        <f t="shared" si="1"/>
        <v>62.289135630278047</v>
      </c>
    </row>
    <row r="47" spans="1:10" x14ac:dyDescent="0.2">
      <c r="A47" s="1">
        <v>36227</v>
      </c>
      <c r="B47">
        <v>26.140999999999998</v>
      </c>
      <c r="C47">
        <f t="shared" si="0"/>
        <v>1.0372177915327541</v>
      </c>
      <c r="E47">
        <v>43</v>
      </c>
      <c r="F47" s="13">
        <v>1.0036</v>
      </c>
      <c r="G47">
        <f t="shared" si="1"/>
        <v>62.513376518547048</v>
      </c>
    </row>
    <row r="48" spans="1:10" x14ac:dyDescent="0.2">
      <c r="A48" s="1">
        <v>36228</v>
      </c>
      <c r="B48">
        <v>26.327999999999999</v>
      </c>
      <c r="C48">
        <f t="shared" si="0"/>
        <v>1.0071535136375809</v>
      </c>
      <c r="E48">
        <v>44</v>
      </c>
      <c r="F48" s="13">
        <v>1.0036</v>
      </c>
      <c r="G48">
        <f t="shared" si="1"/>
        <v>62.738424674013821</v>
      </c>
    </row>
    <row r="49" spans="1:7" x14ac:dyDescent="0.2">
      <c r="A49" s="1">
        <v>36229</v>
      </c>
      <c r="B49">
        <v>26.094000000000001</v>
      </c>
      <c r="C49">
        <f t="shared" si="0"/>
        <v>0.9911121239744759</v>
      </c>
      <c r="E49">
        <v>45</v>
      </c>
      <c r="F49" s="13">
        <v>1.0036</v>
      </c>
      <c r="G49">
        <f t="shared" si="1"/>
        <v>62.964283002840276</v>
      </c>
    </row>
    <row r="50" spans="1:7" x14ac:dyDescent="0.2">
      <c r="A50" s="1">
        <v>36230</v>
      </c>
      <c r="B50">
        <v>26.375</v>
      </c>
      <c r="C50">
        <f t="shared" si="0"/>
        <v>1.0107687591017092</v>
      </c>
      <c r="E50">
        <v>46</v>
      </c>
      <c r="F50" s="13">
        <v>1.0036</v>
      </c>
      <c r="G50">
        <f t="shared" si="1"/>
        <v>63.190954421650503</v>
      </c>
    </row>
    <row r="51" spans="1:7" x14ac:dyDescent="0.2">
      <c r="A51" s="1">
        <v>36231</v>
      </c>
      <c r="B51">
        <v>25.812999999999999</v>
      </c>
      <c r="C51">
        <f t="shared" si="0"/>
        <v>0.97869194312796204</v>
      </c>
      <c r="E51">
        <v>47</v>
      </c>
      <c r="F51" s="13">
        <v>1.0036</v>
      </c>
      <c r="G51">
        <f t="shared" si="1"/>
        <v>63.418441857568446</v>
      </c>
    </row>
    <row r="52" spans="1:7" x14ac:dyDescent="0.2">
      <c r="A52" s="1">
        <v>36234</v>
      </c>
      <c r="B52">
        <v>26.25</v>
      </c>
      <c r="C52">
        <f t="shared" si="0"/>
        <v>1.0169294541510092</v>
      </c>
      <c r="E52">
        <v>48</v>
      </c>
      <c r="F52" s="13">
        <v>1.0036</v>
      </c>
      <c r="G52">
        <f t="shared" si="1"/>
        <v>63.646748248255697</v>
      </c>
    </row>
    <row r="53" spans="1:7" x14ac:dyDescent="0.2">
      <c r="A53" s="1">
        <v>36235</v>
      </c>
      <c r="B53">
        <v>26.5</v>
      </c>
      <c r="C53">
        <f t="shared" si="0"/>
        <v>1.0095238095238095</v>
      </c>
      <c r="E53">
        <v>49</v>
      </c>
      <c r="F53" s="13">
        <v>1.0036</v>
      </c>
      <c r="G53">
        <f t="shared" si="1"/>
        <v>63.875876541949424</v>
      </c>
    </row>
    <row r="54" spans="1:7" x14ac:dyDescent="0.2">
      <c r="A54" s="1">
        <v>36236</v>
      </c>
      <c r="B54">
        <v>26.515999999999998</v>
      </c>
      <c r="C54">
        <f t="shared" si="0"/>
        <v>1.0006037735849056</v>
      </c>
      <c r="E54">
        <v>50</v>
      </c>
      <c r="F54" s="13">
        <v>1.0036</v>
      </c>
      <c r="G54">
        <f t="shared" si="1"/>
        <v>64.10582969750044</v>
      </c>
    </row>
    <row r="55" spans="1:7" x14ac:dyDescent="0.2">
      <c r="A55" s="1">
        <v>36237</v>
      </c>
      <c r="B55">
        <v>26.719000000000001</v>
      </c>
      <c r="C55">
        <f t="shared" si="0"/>
        <v>1.0076557550158396</v>
      </c>
      <c r="E55">
        <v>51</v>
      </c>
      <c r="F55" s="13">
        <v>1.0036</v>
      </c>
      <c r="G55">
        <f t="shared" si="1"/>
        <v>64.33661068441144</v>
      </c>
    </row>
    <row r="56" spans="1:7" x14ac:dyDescent="0.2">
      <c r="A56" s="1">
        <v>36238</v>
      </c>
      <c r="B56">
        <v>26.125</v>
      </c>
      <c r="C56">
        <f t="shared" si="0"/>
        <v>0.97776862906545903</v>
      </c>
      <c r="E56">
        <v>52</v>
      </c>
      <c r="F56" s="13">
        <v>1.0036</v>
      </c>
      <c r="G56">
        <f t="shared" si="1"/>
        <v>64.568222482875328</v>
      </c>
    </row>
    <row r="57" spans="1:7" x14ac:dyDescent="0.2">
      <c r="A57" s="1">
        <v>36241</v>
      </c>
      <c r="B57">
        <v>25.687999999999999</v>
      </c>
      <c r="C57">
        <f t="shared" si="0"/>
        <v>0.98327272727272719</v>
      </c>
      <c r="E57">
        <v>53</v>
      </c>
      <c r="F57" s="13">
        <v>1.0036</v>
      </c>
      <c r="G57">
        <f t="shared" si="1"/>
        <v>64.800668083813676</v>
      </c>
    </row>
    <row r="58" spans="1:7" x14ac:dyDescent="0.2">
      <c r="A58" s="1">
        <v>36242</v>
      </c>
      <c r="B58">
        <v>25.077999999999999</v>
      </c>
      <c r="C58">
        <f t="shared" si="0"/>
        <v>0.97625350358143881</v>
      </c>
      <c r="E58">
        <v>54</v>
      </c>
      <c r="F58" s="13">
        <v>1.0036</v>
      </c>
      <c r="G58">
        <f t="shared" si="1"/>
        <v>65.033950488915409</v>
      </c>
    </row>
    <row r="59" spans="1:7" x14ac:dyDescent="0.2">
      <c r="A59" s="1">
        <v>36243</v>
      </c>
      <c r="B59">
        <v>26.109000000000002</v>
      </c>
      <c r="C59">
        <f t="shared" si="0"/>
        <v>1.0411117313980383</v>
      </c>
      <c r="E59">
        <v>55</v>
      </c>
      <c r="F59" s="13">
        <v>1.0036</v>
      </c>
      <c r="G59">
        <f t="shared" si="1"/>
        <v>65.268072710675511</v>
      </c>
    </row>
    <row r="60" spans="1:7" x14ac:dyDescent="0.2">
      <c r="A60" s="1">
        <v>36244</v>
      </c>
      <c r="B60">
        <v>26.859000000000002</v>
      </c>
      <c r="C60">
        <f t="shared" si="0"/>
        <v>1.0287257267608871</v>
      </c>
      <c r="E60">
        <v>56</v>
      </c>
      <c r="F60" s="13">
        <v>1.0036</v>
      </c>
      <c r="G60">
        <f t="shared" si="1"/>
        <v>65.503037772433942</v>
      </c>
    </row>
    <row r="61" spans="1:7" x14ac:dyDescent="0.2">
      <c r="A61" s="1">
        <v>36245</v>
      </c>
      <c r="B61">
        <v>26.297000000000001</v>
      </c>
      <c r="C61">
        <f t="shared" si="0"/>
        <v>0.97907591496332691</v>
      </c>
      <c r="E61">
        <v>57</v>
      </c>
      <c r="F61" s="13">
        <v>1.0036</v>
      </c>
      <c r="G61">
        <f t="shared" si="1"/>
        <v>65.738848708414707</v>
      </c>
    </row>
    <row r="62" spans="1:7" x14ac:dyDescent="0.2">
      <c r="A62" s="1">
        <v>36248</v>
      </c>
      <c r="B62">
        <v>27.5</v>
      </c>
      <c r="C62">
        <f t="shared" si="0"/>
        <v>1.0457466631174659</v>
      </c>
      <c r="E62">
        <v>58</v>
      </c>
      <c r="F62" s="13">
        <v>1.0036</v>
      </c>
      <c r="G62">
        <f t="shared" si="1"/>
        <v>65.975508563765004</v>
      </c>
    </row>
    <row r="63" spans="1:7" x14ac:dyDescent="0.2">
      <c r="A63" s="1">
        <v>36249</v>
      </c>
      <c r="B63">
        <v>27.484000000000002</v>
      </c>
      <c r="C63">
        <f t="shared" si="0"/>
        <v>0.99941818181818187</v>
      </c>
      <c r="E63">
        <v>59</v>
      </c>
      <c r="F63" s="13">
        <v>1.0036</v>
      </c>
      <c r="G63">
        <f t="shared" si="1"/>
        <v>66.213020394594565</v>
      </c>
    </row>
    <row r="64" spans="1:7" x14ac:dyDescent="0.2">
      <c r="A64" s="1">
        <v>36250</v>
      </c>
      <c r="B64">
        <v>27.390999999999998</v>
      </c>
      <c r="C64">
        <f t="shared" si="0"/>
        <v>0.99661621306942205</v>
      </c>
      <c r="E64">
        <v>60</v>
      </c>
      <c r="F64" s="13">
        <v>1.0036</v>
      </c>
      <c r="G64">
        <f t="shared" si="1"/>
        <v>66.451387268015111</v>
      </c>
    </row>
    <row r="65" spans="1:3" x14ac:dyDescent="0.2">
      <c r="A65" s="1">
        <v>36251</v>
      </c>
      <c r="B65">
        <v>27.484000000000002</v>
      </c>
      <c r="C65">
        <f t="shared" si="0"/>
        <v>1.0033952758205251</v>
      </c>
    </row>
    <row r="66" spans="1:3" x14ac:dyDescent="0.2">
      <c r="A66" s="1">
        <v>36255</v>
      </c>
      <c r="B66">
        <v>28.609000000000002</v>
      </c>
      <c r="C66">
        <f t="shared" si="0"/>
        <v>1.0409329064182797</v>
      </c>
    </row>
    <row r="67" spans="1:3" x14ac:dyDescent="0.2">
      <c r="A67" s="1">
        <v>36256</v>
      </c>
      <c r="B67">
        <v>28.812999999999999</v>
      </c>
      <c r="C67">
        <f t="shared" si="0"/>
        <v>1.0071306232304518</v>
      </c>
    </row>
    <row r="68" spans="1:3" x14ac:dyDescent="0.2">
      <c r="A68" s="1">
        <v>36257</v>
      </c>
      <c r="B68">
        <v>29.687999999999999</v>
      </c>
      <c r="C68">
        <f t="shared" si="0"/>
        <v>1.0303682365598861</v>
      </c>
    </row>
    <row r="69" spans="1:3" x14ac:dyDescent="0.2">
      <c r="A69" s="1">
        <v>36258</v>
      </c>
      <c r="B69">
        <v>29.405999999999999</v>
      </c>
      <c r="C69">
        <f t="shared" si="0"/>
        <v>0.99050121261115598</v>
      </c>
    </row>
    <row r="70" spans="1:3" x14ac:dyDescent="0.2">
      <c r="A70" s="1">
        <v>36259</v>
      </c>
      <c r="B70">
        <v>29.530999999999999</v>
      </c>
      <c r="C70">
        <f t="shared" ref="C70:C133" si="2">B70/B69</f>
        <v>1.0042508331633</v>
      </c>
    </row>
    <row r="71" spans="1:3" x14ac:dyDescent="0.2">
      <c r="A71" s="1">
        <v>36262</v>
      </c>
      <c r="B71">
        <v>29.437999999999999</v>
      </c>
      <c r="C71">
        <f t="shared" si="2"/>
        <v>0.99685076699062003</v>
      </c>
    </row>
    <row r="72" spans="1:3" x14ac:dyDescent="0.2">
      <c r="A72" s="1">
        <v>36263</v>
      </c>
      <c r="B72">
        <v>28.530999999999999</v>
      </c>
      <c r="C72">
        <f t="shared" si="2"/>
        <v>0.96918948298118079</v>
      </c>
    </row>
    <row r="73" spans="1:3" x14ac:dyDescent="0.2">
      <c r="A73" s="1">
        <v>36264</v>
      </c>
      <c r="B73">
        <v>27.687999999999999</v>
      </c>
      <c r="C73">
        <f t="shared" si="2"/>
        <v>0.97045319126564089</v>
      </c>
    </row>
    <row r="74" spans="1:3" x14ac:dyDescent="0.2">
      <c r="A74" s="1">
        <v>36265</v>
      </c>
      <c r="B74">
        <v>27.577999999999999</v>
      </c>
      <c r="C74">
        <f t="shared" si="2"/>
        <v>0.99602715978041034</v>
      </c>
    </row>
    <row r="75" spans="1:3" x14ac:dyDescent="0.2">
      <c r="A75" s="1">
        <v>36266</v>
      </c>
      <c r="B75">
        <v>26.422000000000001</v>
      </c>
      <c r="C75">
        <f t="shared" si="2"/>
        <v>0.95808252955254192</v>
      </c>
    </row>
    <row r="76" spans="1:3" x14ac:dyDescent="0.2">
      <c r="A76" s="1">
        <v>36269</v>
      </c>
      <c r="B76">
        <v>25</v>
      </c>
      <c r="C76">
        <f t="shared" si="2"/>
        <v>0.94618121262584209</v>
      </c>
    </row>
    <row r="77" spans="1:3" x14ac:dyDescent="0.2">
      <c r="A77" s="1">
        <v>36270</v>
      </c>
      <c r="B77">
        <v>25.390999999999998</v>
      </c>
      <c r="C77">
        <f t="shared" si="2"/>
        <v>1.0156399999999999</v>
      </c>
    </row>
    <row r="78" spans="1:3" x14ac:dyDescent="0.2">
      <c r="A78" s="1">
        <v>36271</v>
      </c>
      <c r="B78">
        <v>26.984000000000002</v>
      </c>
      <c r="C78">
        <f t="shared" si="2"/>
        <v>1.0627387657043836</v>
      </c>
    </row>
    <row r="79" spans="1:3" x14ac:dyDescent="0.2">
      <c r="A79" s="1">
        <v>36272</v>
      </c>
      <c r="B79">
        <v>28.297000000000001</v>
      </c>
      <c r="C79">
        <f t="shared" si="2"/>
        <v>1.048658464275126</v>
      </c>
    </row>
    <row r="80" spans="1:3" x14ac:dyDescent="0.2">
      <c r="A80" s="1">
        <v>36273</v>
      </c>
      <c r="B80">
        <v>29.344000000000001</v>
      </c>
      <c r="C80">
        <f t="shared" si="2"/>
        <v>1.037000388733788</v>
      </c>
    </row>
    <row r="81" spans="1:3" x14ac:dyDescent="0.2">
      <c r="A81" s="1">
        <v>36276</v>
      </c>
      <c r="B81">
        <v>29.405999999999999</v>
      </c>
      <c r="C81">
        <f t="shared" si="2"/>
        <v>1.0021128680479825</v>
      </c>
    </row>
    <row r="82" spans="1:3" x14ac:dyDescent="0.2">
      <c r="A82" s="1">
        <v>36277</v>
      </c>
      <c r="B82">
        <v>28.765999999999998</v>
      </c>
      <c r="C82">
        <f t="shared" si="2"/>
        <v>0.97823573420390397</v>
      </c>
    </row>
    <row r="83" spans="1:3" x14ac:dyDescent="0.2">
      <c r="A83" s="1">
        <v>36278</v>
      </c>
      <c r="B83">
        <v>27.937999999999999</v>
      </c>
      <c r="C83">
        <f t="shared" si="2"/>
        <v>0.97121601891121467</v>
      </c>
    </row>
    <row r="84" spans="1:3" x14ac:dyDescent="0.2">
      <c r="A84" s="1">
        <v>36279</v>
      </c>
      <c r="B84">
        <v>27.297000000000001</v>
      </c>
      <c r="C84">
        <f t="shared" si="2"/>
        <v>0.97705633903643785</v>
      </c>
    </row>
    <row r="85" spans="1:3" x14ac:dyDescent="0.2">
      <c r="A85" s="1">
        <v>36280</v>
      </c>
      <c r="B85">
        <v>28.515999999999998</v>
      </c>
      <c r="C85">
        <f t="shared" si="2"/>
        <v>1.0446569220060811</v>
      </c>
    </row>
    <row r="86" spans="1:3" x14ac:dyDescent="0.2">
      <c r="A86" s="1">
        <v>36283</v>
      </c>
      <c r="B86">
        <v>28.405999999999999</v>
      </c>
      <c r="C86">
        <f t="shared" si="2"/>
        <v>0.99614251648197505</v>
      </c>
    </row>
    <row r="87" spans="1:3" x14ac:dyDescent="0.2">
      <c r="A87" s="1">
        <v>36284</v>
      </c>
      <c r="B87">
        <v>27.155999999999999</v>
      </c>
      <c r="C87">
        <f t="shared" si="2"/>
        <v>0.95599521227909601</v>
      </c>
    </row>
    <row r="88" spans="1:3" x14ac:dyDescent="0.2">
      <c r="A88" s="1">
        <v>36285</v>
      </c>
      <c r="B88">
        <v>27.742000000000001</v>
      </c>
      <c r="C88">
        <f t="shared" si="2"/>
        <v>1.0215790248932097</v>
      </c>
    </row>
    <row r="89" spans="1:3" x14ac:dyDescent="0.2">
      <c r="A89" s="1">
        <v>36286</v>
      </c>
      <c r="B89">
        <v>26.734000000000002</v>
      </c>
      <c r="C89">
        <f t="shared" si="2"/>
        <v>0.96366520077860285</v>
      </c>
    </row>
    <row r="90" spans="1:3" x14ac:dyDescent="0.2">
      <c r="A90" s="1">
        <v>36287</v>
      </c>
      <c r="B90">
        <v>27.125</v>
      </c>
      <c r="C90">
        <f t="shared" si="2"/>
        <v>1.0146255704346525</v>
      </c>
    </row>
    <row r="91" spans="1:3" x14ac:dyDescent="0.2">
      <c r="A91" s="1">
        <v>36290</v>
      </c>
      <c r="B91">
        <v>27.312999999999999</v>
      </c>
      <c r="C91">
        <f t="shared" si="2"/>
        <v>1.0069308755760369</v>
      </c>
    </row>
    <row r="92" spans="1:3" x14ac:dyDescent="0.2">
      <c r="A92" s="1">
        <v>36291</v>
      </c>
      <c r="B92">
        <v>27.969000000000001</v>
      </c>
      <c r="C92">
        <f t="shared" si="2"/>
        <v>1.0240178669498041</v>
      </c>
    </row>
    <row r="93" spans="1:3" x14ac:dyDescent="0.2">
      <c r="A93" s="1">
        <v>36292</v>
      </c>
      <c r="B93">
        <v>29.687999999999999</v>
      </c>
      <c r="C93">
        <f t="shared" si="2"/>
        <v>1.0614609031427651</v>
      </c>
    </row>
    <row r="94" spans="1:3" x14ac:dyDescent="0.2">
      <c r="A94" s="1">
        <v>36293</v>
      </c>
      <c r="B94">
        <v>29.422000000000001</v>
      </c>
      <c r="C94">
        <f t="shared" si="2"/>
        <v>0.99104015090272168</v>
      </c>
    </row>
    <row r="95" spans="1:3" x14ac:dyDescent="0.2">
      <c r="A95" s="1">
        <v>36294</v>
      </c>
      <c r="B95">
        <v>28.859000000000002</v>
      </c>
      <c r="C95">
        <f t="shared" si="2"/>
        <v>0.98086465909863374</v>
      </c>
    </row>
    <row r="96" spans="1:3" x14ac:dyDescent="0.2">
      <c r="A96" s="1">
        <v>36297</v>
      </c>
      <c r="B96">
        <v>29.109000000000002</v>
      </c>
      <c r="C96">
        <f t="shared" si="2"/>
        <v>1.0086628088291347</v>
      </c>
    </row>
    <row r="97" spans="1:3" x14ac:dyDescent="0.2">
      <c r="A97" s="1">
        <v>36298</v>
      </c>
      <c r="B97">
        <v>29.047000000000001</v>
      </c>
      <c r="C97">
        <f t="shared" si="2"/>
        <v>0.99787007454739085</v>
      </c>
    </row>
    <row r="98" spans="1:3" x14ac:dyDescent="0.2">
      <c r="A98" s="1">
        <v>36299</v>
      </c>
      <c r="B98">
        <v>29.140999999999998</v>
      </c>
      <c r="C98">
        <f t="shared" si="2"/>
        <v>1.003236134540572</v>
      </c>
    </row>
    <row r="99" spans="1:3" x14ac:dyDescent="0.2">
      <c r="A99" s="1">
        <v>36300</v>
      </c>
      <c r="B99">
        <v>28.687999999999999</v>
      </c>
      <c r="C99">
        <f t="shared" si="2"/>
        <v>0.9844548917332967</v>
      </c>
    </row>
    <row r="100" spans="1:3" x14ac:dyDescent="0.2">
      <c r="A100" s="1">
        <v>36301</v>
      </c>
      <c r="B100">
        <v>28.312999999999999</v>
      </c>
      <c r="C100">
        <f t="shared" si="2"/>
        <v>0.98692833240379252</v>
      </c>
    </row>
    <row r="101" spans="1:3" x14ac:dyDescent="0.2">
      <c r="A101" s="1">
        <v>36304</v>
      </c>
      <c r="B101">
        <v>27.344000000000001</v>
      </c>
      <c r="C101">
        <f t="shared" si="2"/>
        <v>0.96577543884434724</v>
      </c>
    </row>
    <row r="102" spans="1:3" x14ac:dyDescent="0.2">
      <c r="A102" s="1">
        <v>36305</v>
      </c>
      <c r="B102">
        <v>26.094000000000001</v>
      </c>
      <c r="C102">
        <f t="shared" si="2"/>
        <v>0.95428613224107661</v>
      </c>
    </row>
    <row r="103" spans="1:3" x14ac:dyDescent="0.2">
      <c r="A103" s="1">
        <v>36306</v>
      </c>
      <c r="B103">
        <v>27.280999999999999</v>
      </c>
      <c r="C103">
        <f t="shared" si="2"/>
        <v>1.0454893845328428</v>
      </c>
    </row>
    <row r="104" spans="1:3" x14ac:dyDescent="0.2">
      <c r="A104" s="1">
        <v>36307</v>
      </c>
      <c r="B104">
        <v>27</v>
      </c>
      <c r="C104">
        <f t="shared" si="2"/>
        <v>0.98969979106337747</v>
      </c>
    </row>
    <row r="105" spans="1:3" x14ac:dyDescent="0.2">
      <c r="A105" s="1">
        <v>36308</v>
      </c>
      <c r="B105">
        <v>27.25</v>
      </c>
      <c r="C105">
        <f t="shared" si="2"/>
        <v>1.0092592592592593</v>
      </c>
    </row>
    <row r="106" spans="1:3" x14ac:dyDescent="0.2">
      <c r="A106" s="1">
        <v>36312</v>
      </c>
      <c r="B106">
        <v>26.765999999999998</v>
      </c>
      <c r="C106">
        <f t="shared" si="2"/>
        <v>0.98223853211009171</v>
      </c>
    </row>
    <row r="107" spans="1:3" x14ac:dyDescent="0.2">
      <c r="A107" s="1">
        <v>36313</v>
      </c>
      <c r="B107">
        <v>27.530999999999999</v>
      </c>
      <c r="C107">
        <f t="shared" si="2"/>
        <v>1.0285810356422327</v>
      </c>
    </row>
    <row r="108" spans="1:3" x14ac:dyDescent="0.2">
      <c r="A108" s="1">
        <v>36314</v>
      </c>
      <c r="B108">
        <v>27.202999999999999</v>
      </c>
      <c r="C108">
        <f t="shared" si="2"/>
        <v>0.98808615742254191</v>
      </c>
    </row>
    <row r="109" spans="1:3" x14ac:dyDescent="0.2">
      <c r="A109" s="1">
        <v>36315</v>
      </c>
      <c r="B109">
        <v>28.719000000000001</v>
      </c>
      <c r="C109">
        <f t="shared" si="2"/>
        <v>1.0557291475204942</v>
      </c>
    </row>
    <row r="110" spans="1:3" x14ac:dyDescent="0.2">
      <c r="A110" s="1">
        <v>36318</v>
      </c>
      <c r="B110">
        <v>28.844000000000001</v>
      </c>
      <c r="C110">
        <f t="shared" si="2"/>
        <v>1.0043525192381351</v>
      </c>
    </row>
    <row r="111" spans="1:3" x14ac:dyDescent="0.2">
      <c r="A111" s="1">
        <v>36319</v>
      </c>
      <c r="B111">
        <v>27.922000000000001</v>
      </c>
      <c r="C111">
        <f t="shared" si="2"/>
        <v>0.96803494660934686</v>
      </c>
    </row>
    <row r="112" spans="1:3" x14ac:dyDescent="0.2">
      <c r="A112" s="1">
        <v>36320</v>
      </c>
      <c r="B112">
        <v>28.437999999999999</v>
      </c>
      <c r="C112">
        <f t="shared" si="2"/>
        <v>1.018480051572237</v>
      </c>
    </row>
    <row r="113" spans="1:3" x14ac:dyDescent="0.2">
      <c r="A113" s="1">
        <v>36321</v>
      </c>
      <c r="B113">
        <v>27.609000000000002</v>
      </c>
      <c r="C113">
        <f t="shared" si="2"/>
        <v>0.97084886419579441</v>
      </c>
    </row>
    <row r="114" spans="1:3" x14ac:dyDescent="0.2">
      <c r="A114" s="1">
        <v>36322</v>
      </c>
      <c r="B114">
        <v>27.672000000000001</v>
      </c>
      <c r="C114">
        <f t="shared" si="2"/>
        <v>1.0022818646093665</v>
      </c>
    </row>
    <row r="115" spans="1:3" x14ac:dyDescent="0.2">
      <c r="A115" s="1">
        <v>36325</v>
      </c>
      <c r="B115">
        <v>26.952999999999999</v>
      </c>
      <c r="C115">
        <f t="shared" si="2"/>
        <v>0.97401705695287655</v>
      </c>
    </row>
    <row r="116" spans="1:3" x14ac:dyDescent="0.2">
      <c r="A116" s="1">
        <v>36326</v>
      </c>
      <c r="B116">
        <v>27.797000000000001</v>
      </c>
      <c r="C116">
        <f t="shared" si="2"/>
        <v>1.0313137684116795</v>
      </c>
    </row>
    <row r="117" spans="1:3" x14ac:dyDescent="0.2">
      <c r="A117" s="1">
        <v>36327</v>
      </c>
      <c r="B117">
        <v>29.062999999999999</v>
      </c>
      <c r="C117">
        <f t="shared" si="2"/>
        <v>1.0455444832176133</v>
      </c>
    </row>
    <row r="118" spans="1:3" x14ac:dyDescent="0.2">
      <c r="A118" s="1">
        <v>36328</v>
      </c>
      <c r="B118">
        <v>29.344000000000001</v>
      </c>
      <c r="C118">
        <f t="shared" si="2"/>
        <v>1.0096686508619208</v>
      </c>
    </row>
    <row r="119" spans="1:3" x14ac:dyDescent="0.2">
      <c r="A119" s="1">
        <v>36329</v>
      </c>
      <c r="B119">
        <v>29.844000000000001</v>
      </c>
      <c r="C119">
        <f t="shared" si="2"/>
        <v>1.0170392584514723</v>
      </c>
    </row>
    <row r="120" spans="1:3" x14ac:dyDescent="0.2">
      <c r="A120" s="1">
        <v>36332</v>
      </c>
      <c r="B120">
        <v>30.780999999999999</v>
      </c>
      <c r="C120">
        <f t="shared" si="2"/>
        <v>1.0313965956306124</v>
      </c>
    </row>
    <row r="121" spans="1:3" x14ac:dyDescent="0.2">
      <c r="A121" s="1">
        <v>36333</v>
      </c>
      <c r="B121">
        <v>29.75</v>
      </c>
      <c r="C121">
        <f t="shared" si="2"/>
        <v>0.96650531171826781</v>
      </c>
    </row>
    <row r="122" spans="1:3" x14ac:dyDescent="0.2">
      <c r="A122" s="1">
        <v>36334</v>
      </c>
      <c r="B122">
        <v>30.937999999999999</v>
      </c>
      <c r="C122">
        <f t="shared" si="2"/>
        <v>1.0399327731092436</v>
      </c>
    </row>
    <row r="123" spans="1:3" x14ac:dyDescent="0.2">
      <c r="A123" s="1">
        <v>36335</v>
      </c>
      <c r="B123">
        <v>30.125</v>
      </c>
      <c r="C123">
        <f t="shared" si="2"/>
        <v>0.97372163682203117</v>
      </c>
    </row>
    <row r="124" spans="1:3" x14ac:dyDescent="0.2">
      <c r="A124" s="1">
        <v>36336</v>
      </c>
      <c r="B124">
        <v>30.655999999999999</v>
      </c>
      <c r="C124">
        <f t="shared" si="2"/>
        <v>1.0176265560165976</v>
      </c>
    </row>
    <row r="125" spans="1:3" x14ac:dyDescent="0.2">
      <c r="A125" s="1">
        <v>36339</v>
      </c>
      <c r="B125">
        <v>30.969000000000001</v>
      </c>
      <c r="C125">
        <f t="shared" si="2"/>
        <v>1.0102100730688937</v>
      </c>
    </row>
    <row r="126" spans="1:3" x14ac:dyDescent="0.2">
      <c r="A126" s="1">
        <v>36340</v>
      </c>
      <c r="B126">
        <v>31.25</v>
      </c>
      <c r="C126">
        <f t="shared" si="2"/>
        <v>1.0090735897187511</v>
      </c>
    </row>
    <row r="127" spans="1:3" x14ac:dyDescent="0.2">
      <c r="A127" s="1">
        <v>36341</v>
      </c>
      <c r="B127">
        <v>32.219000000000001</v>
      </c>
      <c r="C127">
        <f t="shared" si="2"/>
        <v>1.0310080000000001</v>
      </c>
    </row>
    <row r="128" spans="1:3" x14ac:dyDescent="0.2">
      <c r="A128" s="1">
        <v>36342</v>
      </c>
      <c r="B128">
        <v>32.188000000000002</v>
      </c>
      <c r="C128">
        <f t="shared" si="2"/>
        <v>0.9990378348179646</v>
      </c>
    </row>
    <row r="129" spans="1:3" x14ac:dyDescent="0.2">
      <c r="A129" s="1">
        <v>36343</v>
      </c>
      <c r="B129">
        <v>33.530999999999999</v>
      </c>
      <c r="C129">
        <f t="shared" si="2"/>
        <v>1.0417236237106995</v>
      </c>
    </row>
    <row r="130" spans="1:3" x14ac:dyDescent="0.2">
      <c r="A130" s="1">
        <v>36347</v>
      </c>
      <c r="B130">
        <v>33.344000000000001</v>
      </c>
      <c r="C130">
        <f t="shared" si="2"/>
        <v>0.99442307118785611</v>
      </c>
    </row>
    <row r="131" spans="1:3" x14ac:dyDescent="0.2">
      <c r="A131" s="1">
        <v>36348</v>
      </c>
      <c r="B131">
        <v>33.125</v>
      </c>
      <c r="C131">
        <f t="shared" si="2"/>
        <v>0.99343210172744723</v>
      </c>
    </row>
    <row r="132" spans="1:3" x14ac:dyDescent="0.2">
      <c r="A132" s="1">
        <v>36349</v>
      </c>
      <c r="B132">
        <v>33.219000000000001</v>
      </c>
      <c r="C132">
        <f t="shared" si="2"/>
        <v>1.0028377358490566</v>
      </c>
    </row>
    <row r="133" spans="1:3" x14ac:dyDescent="0.2">
      <c r="A133" s="1">
        <v>36350</v>
      </c>
      <c r="B133">
        <v>33.530999999999999</v>
      </c>
      <c r="C133">
        <f t="shared" si="2"/>
        <v>1.0093922152984738</v>
      </c>
    </row>
    <row r="134" spans="1:3" x14ac:dyDescent="0.2">
      <c r="A134" s="1">
        <v>36353</v>
      </c>
      <c r="B134">
        <v>32.813000000000002</v>
      </c>
      <c r="C134">
        <f t="shared" ref="C134:C197" si="3">B134/B133</f>
        <v>0.97858697921326543</v>
      </c>
    </row>
    <row r="135" spans="1:3" x14ac:dyDescent="0.2">
      <c r="A135" s="1">
        <v>36354</v>
      </c>
      <c r="B135">
        <v>32.625</v>
      </c>
      <c r="C135">
        <f t="shared" si="3"/>
        <v>0.99427056349617526</v>
      </c>
    </row>
    <row r="136" spans="1:3" x14ac:dyDescent="0.2">
      <c r="A136" s="1">
        <v>36355</v>
      </c>
      <c r="B136">
        <v>32.655999999999999</v>
      </c>
      <c r="C136">
        <f t="shared" si="3"/>
        <v>1.0009501915708812</v>
      </c>
    </row>
    <row r="137" spans="1:3" x14ac:dyDescent="0.2">
      <c r="A137" s="1">
        <v>36356</v>
      </c>
      <c r="B137">
        <v>33.280999999999999</v>
      </c>
      <c r="C137">
        <f t="shared" si="3"/>
        <v>1.0191389024987751</v>
      </c>
    </row>
    <row r="138" spans="1:3" x14ac:dyDescent="0.2">
      <c r="A138" s="1">
        <v>36357</v>
      </c>
      <c r="B138">
        <v>33</v>
      </c>
      <c r="C138">
        <f t="shared" si="3"/>
        <v>0.99155674408821859</v>
      </c>
    </row>
    <row r="139" spans="1:3" x14ac:dyDescent="0.2">
      <c r="A139" s="1">
        <v>36360</v>
      </c>
      <c r="B139">
        <v>32.469000000000001</v>
      </c>
      <c r="C139">
        <f t="shared" si="3"/>
        <v>0.98390909090909096</v>
      </c>
    </row>
    <row r="140" spans="1:3" x14ac:dyDescent="0.2">
      <c r="A140" s="1">
        <v>36361</v>
      </c>
      <c r="B140">
        <v>31.125</v>
      </c>
      <c r="C140">
        <f t="shared" si="3"/>
        <v>0.95860667097847174</v>
      </c>
    </row>
    <row r="141" spans="1:3" x14ac:dyDescent="0.2">
      <c r="A141" s="1">
        <v>36362</v>
      </c>
      <c r="B141">
        <v>31.530999999999999</v>
      </c>
      <c r="C141">
        <f t="shared" si="3"/>
        <v>1.0130441767068272</v>
      </c>
    </row>
    <row r="142" spans="1:3" x14ac:dyDescent="0.2">
      <c r="A142" s="1">
        <v>36363</v>
      </c>
      <c r="B142">
        <v>30.562999999999999</v>
      </c>
      <c r="C142">
        <f t="shared" si="3"/>
        <v>0.96930005391519458</v>
      </c>
    </row>
    <row r="143" spans="1:3" x14ac:dyDescent="0.2">
      <c r="A143" s="1">
        <v>36364</v>
      </c>
      <c r="B143">
        <v>31.469000000000001</v>
      </c>
      <c r="C143">
        <f t="shared" si="3"/>
        <v>1.0296436868108498</v>
      </c>
    </row>
    <row r="144" spans="1:3" x14ac:dyDescent="0.2">
      <c r="A144" s="1">
        <v>36367</v>
      </c>
      <c r="B144">
        <v>30.530999999999999</v>
      </c>
      <c r="C144">
        <f t="shared" si="3"/>
        <v>0.97019288823921945</v>
      </c>
    </row>
    <row r="145" spans="1:3" x14ac:dyDescent="0.2">
      <c r="A145" s="1">
        <v>36368</v>
      </c>
      <c r="B145">
        <v>31.469000000000001</v>
      </c>
      <c r="C145">
        <f t="shared" si="3"/>
        <v>1.030722871835184</v>
      </c>
    </row>
    <row r="146" spans="1:3" x14ac:dyDescent="0.2">
      <c r="A146" s="1">
        <v>36369</v>
      </c>
      <c r="B146">
        <v>31.655999999999999</v>
      </c>
      <c r="C146">
        <f t="shared" si="3"/>
        <v>1.0059423559693665</v>
      </c>
    </row>
    <row r="147" spans="1:3" x14ac:dyDescent="0.2">
      <c r="A147" s="1">
        <v>36370</v>
      </c>
      <c r="B147">
        <v>30.875</v>
      </c>
      <c r="C147">
        <f t="shared" si="3"/>
        <v>0.97532853171594647</v>
      </c>
    </row>
    <row r="148" spans="1:3" x14ac:dyDescent="0.2">
      <c r="A148" s="1">
        <v>36371</v>
      </c>
      <c r="B148">
        <v>31.062999999999999</v>
      </c>
      <c r="C148">
        <f t="shared" si="3"/>
        <v>1.006089068825911</v>
      </c>
    </row>
    <row r="149" spans="1:3" x14ac:dyDescent="0.2">
      <c r="A149" s="1">
        <v>36374</v>
      </c>
      <c r="B149">
        <v>30.905999999999999</v>
      </c>
      <c r="C149">
        <f t="shared" si="3"/>
        <v>0.99494575540031549</v>
      </c>
    </row>
    <row r="150" spans="1:3" x14ac:dyDescent="0.2">
      <c r="A150" s="1">
        <v>36375</v>
      </c>
      <c r="B150">
        <v>30.562999999999999</v>
      </c>
      <c r="C150">
        <f t="shared" si="3"/>
        <v>0.98890183135960652</v>
      </c>
    </row>
    <row r="151" spans="1:3" x14ac:dyDescent="0.2">
      <c r="A151" s="1">
        <v>36376</v>
      </c>
      <c r="B151">
        <v>30.25</v>
      </c>
      <c r="C151">
        <f t="shared" si="3"/>
        <v>0.98975885875077707</v>
      </c>
    </row>
    <row r="152" spans="1:3" x14ac:dyDescent="0.2">
      <c r="A152" s="1">
        <v>36377</v>
      </c>
      <c r="B152">
        <v>30.75</v>
      </c>
      <c r="C152">
        <f t="shared" si="3"/>
        <v>1.0165289256198347</v>
      </c>
    </row>
    <row r="153" spans="1:3" x14ac:dyDescent="0.2">
      <c r="A153" s="1">
        <v>36378</v>
      </c>
      <c r="B153">
        <v>31.125</v>
      </c>
      <c r="C153">
        <f t="shared" si="3"/>
        <v>1.0121951219512195</v>
      </c>
    </row>
    <row r="154" spans="1:3" x14ac:dyDescent="0.2">
      <c r="A154" s="1">
        <v>36381</v>
      </c>
      <c r="B154">
        <v>29.905999999999999</v>
      </c>
      <c r="C154">
        <f t="shared" si="3"/>
        <v>0.96083534136546178</v>
      </c>
    </row>
    <row r="155" spans="1:3" x14ac:dyDescent="0.2">
      <c r="A155" s="1">
        <v>36382</v>
      </c>
      <c r="B155">
        <v>29.375</v>
      </c>
      <c r="C155">
        <f t="shared" si="3"/>
        <v>0.98224436567912798</v>
      </c>
    </row>
    <row r="156" spans="1:3" x14ac:dyDescent="0.2">
      <c r="A156" s="1">
        <v>36383</v>
      </c>
      <c r="B156">
        <v>31.469000000000001</v>
      </c>
      <c r="C156">
        <f t="shared" si="3"/>
        <v>1.0712851063829787</v>
      </c>
    </row>
    <row r="157" spans="1:3" x14ac:dyDescent="0.2">
      <c r="A157" s="1">
        <v>36384</v>
      </c>
      <c r="B157">
        <v>30.844000000000001</v>
      </c>
      <c r="C157">
        <f t="shared" si="3"/>
        <v>0.98013918459436267</v>
      </c>
    </row>
    <row r="158" spans="1:3" x14ac:dyDescent="0.2">
      <c r="A158" s="1">
        <v>36385</v>
      </c>
      <c r="B158">
        <v>31.780999999999999</v>
      </c>
      <c r="C158">
        <f t="shared" si="3"/>
        <v>1.0303786798080663</v>
      </c>
    </row>
    <row r="159" spans="1:3" x14ac:dyDescent="0.2">
      <c r="A159" s="1">
        <v>36388</v>
      </c>
      <c r="B159">
        <v>31.75</v>
      </c>
      <c r="C159">
        <f t="shared" si="3"/>
        <v>0.99902457443126402</v>
      </c>
    </row>
    <row r="160" spans="1:3" x14ac:dyDescent="0.2">
      <c r="A160" s="1">
        <v>36389</v>
      </c>
      <c r="B160">
        <v>32.125</v>
      </c>
      <c r="C160">
        <f t="shared" si="3"/>
        <v>1.0118110236220472</v>
      </c>
    </row>
    <row r="161" spans="1:3" x14ac:dyDescent="0.2">
      <c r="A161" s="1">
        <v>36390</v>
      </c>
      <c r="B161">
        <v>31.655999999999999</v>
      </c>
      <c r="C161">
        <f t="shared" si="3"/>
        <v>0.98540077821011673</v>
      </c>
    </row>
    <row r="162" spans="1:3" x14ac:dyDescent="0.2">
      <c r="A162" s="1">
        <v>36391</v>
      </c>
      <c r="B162">
        <v>31.125</v>
      </c>
      <c r="C162">
        <f t="shared" si="3"/>
        <v>0.98322592873388936</v>
      </c>
    </row>
    <row r="163" spans="1:3" x14ac:dyDescent="0.2">
      <c r="A163" s="1">
        <v>36392</v>
      </c>
      <c r="B163">
        <v>32.063000000000002</v>
      </c>
      <c r="C163">
        <f t="shared" si="3"/>
        <v>1.0301365461847389</v>
      </c>
    </row>
    <row r="164" spans="1:3" x14ac:dyDescent="0.2">
      <c r="A164" s="1">
        <v>36395</v>
      </c>
      <c r="B164">
        <v>32.875</v>
      </c>
      <c r="C164">
        <f t="shared" si="3"/>
        <v>1.0253251411284034</v>
      </c>
    </row>
    <row r="165" spans="1:3" x14ac:dyDescent="0.2">
      <c r="A165" s="1">
        <v>36396</v>
      </c>
      <c r="B165">
        <v>33.188000000000002</v>
      </c>
      <c r="C165">
        <f t="shared" si="3"/>
        <v>1.0095209125475286</v>
      </c>
    </row>
    <row r="166" spans="1:3" x14ac:dyDescent="0.2">
      <c r="A166" s="1">
        <v>36397</v>
      </c>
      <c r="B166">
        <v>34.313000000000002</v>
      </c>
      <c r="C166">
        <f t="shared" si="3"/>
        <v>1.0338977943835121</v>
      </c>
    </row>
    <row r="167" spans="1:3" x14ac:dyDescent="0.2">
      <c r="A167" s="1">
        <v>36398</v>
      </c>
      <c r="B167">
        <v>34.469000000000001</v>
      </c>
      <c r="C167">
        <f t="shared" si="3"/>
        <v>1.0045463818377873</v>
      </c>
    </row>
    <row r="168" spans="1:3" x14ac:dyDescent="0.2">
      <c r="A168" s="1">
        <v>36399</v>
      </c>
      <c r="B168">
        <v>34.25</v>
      </c>
      <c r="C168">
        <f t="shared" si="3"/>
        <v>0.99364646493951081</v>
      </c>
    </row>
    <row r="169" spans="1:3" x14ac:dyDescent="0.2">
      <c r="A169" s="1">
        <v>36402</v>
      </c>
      <c r="B169">
        <v>33.375</v>
      </c>
      <c r="C169">
        <f t="shared" si="3"/>
        <v>0.97445255474452552</v>
      </c>
    </row>
    <row r="170" spans="1:3" x14ac:dyDescent="0.2">
      <c r="A170" s="1">
        <v>36403</v>
      </c>
      <c r="B170">
        <v>33.905999999999999</v>
      </c>
      <c r="C170">
        <f t="shared" si="3"/>
        <v>1.0159101123595504</v>
      </c>
    </row>
    <row r="171" spans="1:3" x14ac:dyDescent="0.2">
      <c r="A171" s="1">
        <v>36404</v>
      </c>
      <c r="B171">
        <v>34.469000000000001</v>
      </c>
      <c r="C171">
        <f t="shared" si="3"/>
        <v>1.0166047307261252</v>
      </c>
    </row>
    <row r="172" spans="1:3" x14ac:dyDescent="0.2">
      <c r="A172" s="1">
        <v>36405</v>
      </c>
      <c r="B172">
        <v>34.125</v>
      </c>
      <c r="C172">
        <f t="shared" si="3"/>
        <v>0.99002001798717687</v>
      </c>
    </row>
    <row r="173" spans="1:3" x14ac:dyDescent="0.2">
      <c r="A173" s="1">
        <v>36406</v>
      </c>
      <c r="B173">
        <v>35.469000000000001</v>
      </c>
      <c r="C173">
        <f t="shared" si="3"/>
        <v>1.0393846153846154</v>
      </c>
    </row>
    <row r="174" spans="1:3" x14ac:dyDescent="0.2">
      <c r="A174" s="1">
        <v>36410</v>
      </c>
      <c r="B174">
        <v>35.188000000000002</v>
      </c>
      <c r="C174">
        <f t="shared" si="3"/>
        <v>0.99207758888043085</v>
      </c>
    </row>
    <row r="175" spans="1:3" x14ac:dyDescent="0.2">
      <c r="A175" s="1">
        <v>36411</v>
      </c>
      <c r="B175">
        <v>34.469000000000001</v>
      </c>
      <c r="C175">
        <f t="shared" si="3"/>
        <v>0.9795668978060702</v>
      </c>
    </row>
    <row r="176" spans="1:3" x14ac:dyDescent="0.2">
      <c r="A176" s="1">
        <v>36412</v>
      </c>
      <c r="B176">
        <v>34.969000000000001</v>
      </c>
      <c r="C176">
        <f t="shared" si="3"/>
        <v>1.014505787809336</v>
      </c>
    </row>
    <row r="177" spans="1:3" x14ac:dyDescent="0.2">
      <c r="A177" s="1">
        <v>36413</v>
      </c>
      <c r="B177">
        <v>35.375</v>
      </c>
      <c r="C177">
        <f t="shared" si="3"/>
        <v>1.0116102833938632</v>
      </c>
    </row>
    <row r="178" spans="1:3" x14ac:dyDescent="0.2">
      <c r="A178" s="1">
        <v>36416</v>
      </c>
      <c r="B178">
        <v>35.344000000000001</v>
      </c>
      <c r="C178">
        <f t="shared" si="3"/>
        <v>0.99912367491166076</v>
      </c>
    </row>
    <row r="179" spans="1:3" x14ac:dyDescent="0.2">
      <c r="A179" s="1">
        <v>36417</v>
      </c>
      <c r="B179">
        <v>35.969000000000001</v>
      </c>
      <c r="C179">
        <f t="shared" si="3"/>
        <v>1.0176833408782255</v>
      </c>
    </row>
    <row r="180" spans="1:3" x14ac:dyDescent="0.2">
      <c r="A180" s="1">
        <v>36418</v>
      </c>
      <c r="B180">
        <v>35.25</v>
      </c>
      <c r="C180">
        <f t="shared" si="3"/>
        <v>0.98001056465289549</v>
      </c>
    </row>
    <row r="181" spans="1:3" x14ac:dyDescent="0.2">
      <c r="A181" s="1">
        <v>36419</v>
      </c>
      <c r="B181">
        <v>35.25</v>
      </c>
      <c r="C181">
        <f t="shared" si="3"/>
        <v>1</v>
      </c>
    </row>
    <row r="182" spans="1:3" x14ac:dyDescent="0.2">
      <c r="A182" s="1">
        <v>36420</v>
      </c>
      <c r="B182">
        <v>36.75</v>
      </c>
      <c r="C182">
        <f t="shared" si="3"/>
        <v>1.0425531914893618</v>
      </c>
    </row>
    <row r="183" spans="1:3" x14ac:dyDescent="0.2">
      <c r="A183" s="1">
        <v>36423</v>
      </c>
      <c r="B183">
        <v>36.594000000000001</v>
      </c>
      <c r="C183">
        <f t="shared" si="3"/>
        <v>0.99575510204081641</v>
      </c>
    </row>
    <row r="184" spans="1:3" x14ac:dyDescent="0.2">
      <c r="A184" s="1">
        <v>36424</v>
      </c>
      <c r="B184">
        <v>35.563000000000002</v>
      </c>
      <c r="C184">
        <f t="shared" si="3"/>
        <v>0.97182598240148665</v>
      </c>
    </row>
    <row r="185" spans="1:3" x14ac:dyDescent="0.2">
      <c r="A185" s="1">
        <v>36425</v>
      </c>
      <c r="B185">
        <v>36.125</v>
      </c>
      <c r="C185">
        <f t="shared" si="3"/>
        <v>1.0158029412591738</v>
      </c>
    </row>
    <row r="186" spans="1:3" x14ac:dyDescent="0.2">
      <c r="A186" s="1">
        <v>36426</v>
      </c>
      <c r="B186">
        <v>34.688000000000002</v>
      </c>
      <c r="C186">
        <f t="shared" si="3"/>
        <v>0.96022145328719732</v>
      </c>
    </row>
    <row r="187" spans="1:3" x14ac:dyDescent="0.2">
      <c r="A187" s="1">
        <v>36427</v>
      </c>
      <c r="B187">
        <v>34.5</v>
      </c>
      <c r="C187">
        <f t="shared" si="3"/>
        <v>0.99458025830258301</v>
      </c>
    </row>
    <row r="188" spans="1:3" x14ac:dyDescent="0.2">
      <c r="A188" s="1">
        <v>36430</v>
      </c>
      <c r="B188">
        <v>34.063000000000002</v>
      </c>
      <c r="C188">
        <f t="shared" si="3"/>
        <v>0.9873333333333334</v>
      </c>
    </row>
    <row r="189" spans="1:3" x14ac:dyDescent="0.2">
      <c r="A189" s="1">
        <v>36431</v>
      </c>
      <c r="B189">
        <v>34.188000000000002</v>
      </c>
      <c r="C189">
        <f t="shared" si="3"/>
        <v>1.0036696709039132</v>
      </c>
    </row>
    <row r="190" spans="1:3" x14ac:dyDescent="0.2">
      <c r="A190" s="1">
        <v>36432</v>
      </c>
      <c r="B190">
        <v>33.405999999999999</v>
      </c>
      <c r="C190">
        <f t="shared" si="3"/>
        <v>0.97712647712647704</v>
      </c>
    </row>
    <row r="191" spans="1:3" x14ac:dyDescent="0.2">
      <c r="A191" s="1">
        <v>36433</v>
      </c>
      <c r="B191">
        <v>34.188000000000002</v>
      </c>
      <c r="C191">
        <f t="shared" si="3"/>
        <v>1.0234089684487817</v>
      </c>
    </row>
    <row r="192" spans="1:3" x14ac:dyDescent="0.2">
      <c r="A192" s="1">
        <v>36434</v>
      </c>
      <c r="B192">
        <v>34.438000000000002</v>
      </c>
      <c r="C192">
        <f t="shared" si="3"/>
        <v>1.0073125073125073</v>
      </c>
    </row>
    <row r="193" spans="1:3" x14ac:dyDescent="0.2">
      <c r="A193" s="1">
        <v>36437</v>
      </c>
      <c r="B193">
        <v>35.25</v>
      </c>
      <c r="C193">
        <f t="shared" si="3"/>
        <v>1.0235786050293281</v>
      </c>
    </row>
    <row r="194" spans="1:3" x14ac:dyDescent="0.2">
      <c r="A194" s="1">
        <v>36438</v>
      </c>
      <c r="B194">
        <v>35.813000000000002</v>
      </c>
      <c r="C194">
        <f t="shared" si="3"/>
        <v>1.0159716312056739</v>
      </c>
    </row>
    <row r="195" spans="1:3" x14ac:dyDescent="0.2">
      <c r="A195" s="1">
        <v>36439</v>
      </c>
      <c r="B195">
        <v>35.960999999999999</v>
      </c>
      <c r="C195">
        <f t="shared" si="3"/>
        <v>1.004132577555636</v>
      </c>
    </row>
    <row r="196" spans="1:3" x14ac:dyDescent="0.2">
      <c r="A196" s="1">
        <v>36440</v>
      </c>
      <c r="B196">
        <v>35.438000000000002</v>
      </c>
      <c r="C196">
        <f t="shared" si="3"/>
        <v>0.98545646672784415</v>
      </c>
    </row>
    <row r="197" spans="1:3" x14ac:dyDescent="0.2">
      <c r="A197" s="1">
        <v>36441</v>
      </c>
      <c r="B197">
        <v>35.905999999999999</v>
      </c>
      <c r="C197">
        <f t="shared" si="3"/>
        <v>1.0132061628760087</v>
      </c>
    </row>
    <row r="198" spans="1:3" x14ac:dyDescent="0.2">
      <c r="A198" s="1">
        <v>36444</v>
      </c>
      <c r="B198">
        <v>36.219000000000001</v>
      </c>
      <c r="C198">
        <f t="shared" ref="C198:C255" si="4">B198/B197</f>
        <v>1.0087172060379881</v>
      </c>
    </row>
    <row r="199" spans="1:3" x14ac:dyDescent="0.2">
      <c r="A199" s="1">
        <v>36445</v>
      </c>
      <c r="B199">
        <v>35.875</v>
      </c>
      <c r="C199">
        <f t="shared" si="4"/>
        <v>0.99050222259035314</v>
      </c>
    </row>
    <row r="200" spans="1:3" x14ac:dyDescent="0.2">
      <c r="A200" s="1">
        <v>36446</v>
      </c>
      <c r="B200">
        <v>35.155999999999999</v>
      </c>
      <c r="C200">
        <f t="shared" si="4"/>
        <v>0.97995818815331004</v>
      </c>
    </row>
    <row r="201" spans="1:3" x14ac:dyDescent="0.2">
      <c r="A201" s="1">
        <v>36447</v>
      </c>
      <c r="B201">
        <v>34.719000000000001</v>
      </c>
      <c r="C201">
        <f t="shared" si="4"/>
        <v>0.98756968938445788</v>
      </c>
    </row>
    <row r="202" spans="1:3" x14ac:dyDescent="0.2">
      <c r="A202" s="1">
        <v>36448</v>
      </c>
      <c r="B202">
        <v>33.594000000000001</v>
      </c>
      <c r="C202">
        <f t="shared" si="4"/>
        <v>0.96759699300095048</v>
      </c>
    </row>
    <row r="203" spans="1:3" x14ac:dyDescent="0.2">
      <c r="A203" s="1">
        <v>36451</v>
      </c>
      <c r="B203">
        <v>33.688000000000002</v>
      </c>
      <c r="C203">
        <f t="shared" si="4"/>
        <v>1.0027981187116748</v>
      </c>
    </row>
    <row r="204" spans="1:3" x14ac:dyDescent="0.2">
      <c r="A204" s="1">
        <v>36452</v>
      </c>
      <c r="B204">
        <v>33.688000000000002</v>
      </c>
      <c r="C204">
        <f t="shared" si="4"/>
        <v>1</v>
      </c>
    </row>
    <row r="205" spans="1:3" x14ac:dyDescent="0.2">
      <c r="A205" s="1">
        <v>36453</v>
      </c>
      <c r="B205">
        <v>34.969000000000001</v>
      </c>
      <c r="C205">
        <f t="shared" si="4"/>
        <v>1.0380254096414152</v>
      </c>
    </row>
    <row r="206" spans="1:3" x14ac:dyDescent="0.2">
      <c r="A206" s="1">
        <v>36454</v>
      </c>
      <c r="B206">
        <v>34.594000000000001</v>
      </c>
      <c r="C206">
        <f t="shared" si="4"/>
        <v>0.98927621607709681</v>
      </c>
    </row>
    <row r="207" spans="1:3" x14ac:dyDescent="0.2">
      <c r="A207" s="1">
        <v>36455</v>
      </c>
      <c r="B207">
        <v>33.280999999999999</v>
      </c>
      <c r="C207">
        <f t="shared" si="4"/>
        <v>0.9620454414060241</v>
      </c>
    </row>
    <row r="208" spans="1:3" x14ac:dyDescent="0.2">
      <c r="A208" s="1">
        <v>36458</v>
      </c>
      <c r="B208">
        <v>33.25</v>
      </c>
      <c r="C208">
        <f t="shared" si="4"/>
        <v>0.99906853760403835</v>
      </c>
    </row>
    <row r="209" spans="1:3" x14ac:dyDescent="0.2">
      <c r="A209" s="1">
        <v>36459</v>
      </c>
      <c r="B209">
        <v>33.625</v>
      </c>
      <c r="C209">
        <f t="shared" si="4"/>
        <v>1.0112781954887218</v>
      </c>
    </row>
    <row r="210" spans="1:3" x14ac:dyDescent="0.2">
      <c r="A210" s="1">
        <v>36460</v>
      </c>
      <c r="B210">
        <v>34.594000000000001</v>
      </c>
      <c r="C210">
        <f t="shared" si="4"/>
        <v>1.028817843866171</v>
      </c>
    </row>
    <row r="211" spans="1:3" x14ac:dyDescent="0.2">
      <c r="A211" s="1">
        <v>36461</v>
      </c>
      <c r="B211">
        <v>35.469000000000001</v>
      </c>
      <c r="C211">
        <f t="shared" si="4"/>
        <v>1.0252934034803722</v>
      </c>
    </row>
    <row r="212" spans="1:3" x14ac:dyDescent="0.2">
      <c r="A212" s="1">
        <v>36462</v>
      </c>
      <c r="B212">
        <v>37</v>
      </c>
      <c r="C212">
        <f t="shared" si="4"/>
        <v>1.0431644534664073</v>
      </c>
    </row>
    <row r="213" spans="1:3" x14ac:dyDescent="0.2">
      <c r="A213" s="1">
        <v>36465</v>
      </c>
      <c r="B213">
        <v>36.438000000000002</v>
      </c>
      <c r="C213">
        <f t="shared" si="4"/>
        <v>0.9848108108108109</v>
      </c>
    </row>
    <row r="214" spans="1:3" x14ac:dyDescent="0.2">
      <c r="A214" s="1">
        <v>36466</v>
      </c>
      <c r="B214">
        <v>36.625</v>
      </c>
      <c r="C214">
        <f t="shared" si="4"/>
        <v>1.0051320050496733</v>
      </c>
    </row>
    <row r="215" spans="1:3" x14ac:dyDescent="0.2">
      <c r="A215" s="1">
        <v>36467</v>
      </c>
      <c r="B215">
        <v>35.75</v>
      </c>
      <c r="C215">
        <f t="shared" si="4"/>
        <v>0.97610921501706482</v>
      </c>
    </row>
    <row r="216" spans="1:3" x14ac:dyDescent="0.2">
      <c r="A216" s="1">
        <v>36468</v>
      </c>
      <c r="B216">
        <v>35</v>
      </c>
      <c r="C216">
        <f t="shared" si="4"/>
        <v>0.97902097902097907</v>
      </c>
    </row>
    <row r="217" spans="1:3" x14ac:dyDescent="0.2">
      <c r="A217" s="1">
        <v>36469</v>
      </c>
      <c r="B217">
        <v>36.719000000000001</v>
      </c>
      <c r="C217">
        <f t="shared" si="4"/>
        <v>1.0491142857142857</v>
      </c>
    </row>
    <row r="218" spans="1:3" x14ac:dyDescent="0.2">
      <c r="A218" s="1">
        <v>36472</v>
      </c>
      <c r="B218">
        <v>37.655999999999999</v>
      </c>
      <c r="C218">
        <f t="shared" si="4"/>
        <v>1.0255181241319207</v>
      </c>
    </row>
    <row r="219" spans="1:3" x14ac:dyDescent="0.2">
      <c r="A219" s="1">
        <v>36474</v>
      </c>
      <c r="B219">
        <v>39.75</v>
      </c>
      <c r="C219">
        <f t="shared" si="4"/>
        <v>1.0556086679413639</v>
      </c>
    </row>
    <row r="220" spans="1:3" x14ac:dyDescent="0.2">
      <c r="A220" s="1">
        <v>36475</v>
      </c>
      <c r="B220">
        <v>41.875</v>
      </c>
      <c r="C220">
        <f t="shared" si="4"/>
        <v>1.0534591194968554</v>
      </c>
    </row>
    <row r="221" spans="1:3" x14ac:dyDescent="0.2">
      <c r="A221" s="1">
        <v>36476</v>
      </c>
      <c r="B221">
        <v>41.719000000000001</v>
      </c>
      <c r="C221">
        <f t="shared" si="4"/>
        <v>0.9962746268656717</v>
      </c>
    </row>
    <row r="222" spans="1:3" x14ac:dyDescent="0.2">
      <c r="A222" s="1">
        <v>36479</v>
      </c>
      <c r="B222">
        <v>41.405999999999999</v>
      </c>
      <c r="C222">
        <f t="shared" si="4"/>
        <v>0.99249742323641499</v>
      </c>
    </row>
    <row r="223" spans="1:3" x14ac:dyDescent="0.2">
      <c r="A223" s="1">
        <v>36480</v>
      </c>
      <c r="B223">
        <v>42.030999999999999</v>
      </c>
      <c r="C223">
        <f t="shared" si="4"/>
        <v>1.0150944307588272</v>
      </c>
    </row>
    <row r="224" spans="1:3" x14ac:dyDescent="0.2">
      <c r="A224" s="1">
        <v>36481</v>
      </c>
      <c r="B224">
        <v>42.375</v>
      </c>
      <c r="C224">
        <f t="shared" si="4"/>
        <v>1.0081844352977565</v>
      </c>
    </row>
    <row r="225" spans="1:3" x14ac:dyDescent="0.2">
      <c r="A225" s="1">
        <v>36482</v>
      </c>
      <c r="B225">
        <v>43.969000000000001</v>
      </c>
      <c r="C225">
        <f t="shared" si="4"/>
        <v>1.0376165191740414</v>
      </c>
    </row>
    <row r="226" spans="1:3" x14ac:dyDescent="0.2">
      <c r="A226" s="1">
        <v>36483</v>
      </c>
      <c r="B226">
        <v>44.063000000000002</v>
      </c>
      <c r="C226">
        <f t="shared" si="4"/>
        <v>1.002137869862858</v>
      </c>
    </row>
    <row r="227" spans="1:3" x14ac:dyDescent="0.2">
      <c r="A227" s="1">
        <v>36486</v>
      </c>
      <c r="B227">
        <v>43.75</v>
      </c>
      <c r="C227">
        <f t="shared" si="4"/>
        <v>0.99289653450740978</v>
      </c>
    </row>
    <row r="228" spans="1:3" x14ac:dyDescent="0.2">
      <c r="A228" s="1">
        <v>36487</v>
      </c>
      <c r="B228">
        <v>44.25</v>
      </c>
      <c r="C228">
        <f t="shared" si="4"/>
        <v>1.0114285714285713</v>
      </c>
    </row>
    <row r="229" spans="1:3" x14ac:dyDescent="0.2">
      <c r="A229" s="1">
        <v>36488</v>
      </c>
      <c r="B229">
        <v>46.219000000000001</v>
      </c>
      <c r="C229">
        <f t="shared" si="4"/>
        <v>1.0444971751412431</v>
      </c>
    </row>
    <row r="230" spans="1:3" x14ac:dyDescent="0.2">
      <c r="A230" s="1">
        <v>36490</v>
      </c>
      <c r="B230">
        <v>46.594000000000001</v>
      </c>
      <c r="C230">
        <f t="shared" si="4"/>
        <v>1.008113546377031</v>
      </c>
    </row>
    <row r="231" spans="1:3" x14ac:dyDescent="0.2">
      <c r="A231" s="1">
        <v>36493</v>
      </c>
      <c r="B231">
        <v>46.375</v>
      </c>
      <c r="C231">
        <f t="shared" si="4"/>
        <v>0.99529982401167527</v>
      </c>
    </row>
    <row r="232" spans="1:3" x14ac:dyDescent="0.2">
      <c r="A232" s="1">
        <v>36494</v>
      </c>
      <c r="B232">
        <v>44.594000000000001</v>
      </c>
      <c r="C232">
        <f t="shared" si="4"/>
        <v>0.96159568733153644</v>
      </c>
    </row>
    <row r="233" spans="1:3" x14ac:dyDescent="0.2">
      <c r="A233" s="1">
        <v>36495</v>
      </c>
      <c r="B233">
        <v>45.719000000000001</v>
      </c>
      <c r="C233">
        <f t="shared" si="4"/>
        <v>1.025227609095394</v>
      </c>
    </row>
    <row r="234" spans="1:3" x14ac:dyDescent="0.2">
      <c r="A234" s="1">
        <v>36496</v>
      </c>
      <c r="B234">
        <v>46.219000000000001</v>
      </c>
      <c r="C234">
        <f t="shared" si="4"/>
        <v>1.0109363721866182</v>
      </c>
    </row>
    <row r="235" spans="1:3" x14ac:dyDescent="0.2">
      <c r="A235" s="1">
        <v>36497</v>
      </c>
      <c r="B235">
        <v>47.780999999999999</v>
      </c>
      <c r="C235">
        <f t="shared" si="4"/>
        <v>1.0337956251757934</v>
      </c>
    </row>
    <row r="236" spans="1:3" x14ac:dyDescent="0.2">
      <c r="A236" s="1">
        <v>36500</v>
      </c>
      <c r="B236">
        <v>49.125</v>
      </c>
      <c r="C236">
        <f t="shared" si="4"/>
        <v>1.0281283355308595</v>
      </c>
    </row>
    <row r="237" spans="1:3" x14ac:dyDescent="0.2">
      <c r="A237" s="1">
        <v>36501</v>
      </c>
      <c r="B237">
        <v>50.75</v>
      </c>
      <c r="C237">
        <f t="shared" si="4"/>
        <v>1.0330788804071247</v>
      </c>
    </row>
    <row r="238" spans="1:3" x14ac:dyDescent="0.2">
      <c r="A238" s="1">
        <v>36502</v>
      </c>
      <c r="B238">
        <v>49.969000000000001</v>
      </c>
      <c r="C238">
        <f t="shared" si="4"/>
        <v>0.9846108374384237</v>
      </c>
    </row>
    <row r="239" spans="1:3" x14ac:dyDescent="0.2">
      <c r="A239" s="1">
        <v>36503</v>
      </c>
      <c r="B239">
        <v>49.313000000000002</v>
      </c>
      <c r="C239">
        <f t="shared" si="4"/>
        <v>0.98687186055354326</v>
      </c>
    </row>
    <row r="240" spans="1:3" x14ac:dyDescent="0.2">
      <c r="A240" s="1">
        <v>36504</v>
      </c>
      <c r="B240">
        <v>49.905999999999999</v>
      </c>
      <c r="C240">
        <f t="shared" si="4"/>
        <v>1.0120252266136718</v>
      </c>
    </row>
    <row r="241" spans="1:3" x14ac:dyDescent="0.2">
      <c r="A241" s="1">
        <v>36507</v>
      </c>
      <c r="B241">
        <v>50.594000000000001</v>
      </c>
      <c r="C241">
        <f t="shared" si="4"/>
        <v>1.0137859175249468</v>
      </c>
    </row>
    <row r="242" spans="1:3" x14ac:dyDescent="0.2">
      <c r="A242" s="1">
        <v>36508</v>
      </c>
      <c r="B242">
        <v>48.969000000000001</v>
      </c>
      <c r="C242">
        <f t="shared" si="4"/>
        <v>0.96788156698422734</v>
      </c>
    </row>
    <row r="243" spans="1:3" x14ac:dyDescent="0.2">
      <c r="A243" s="1">
        <v>36509</v>
      </c>
      <c r="B243">
        <v>47.938000000000002</v>
      </c>
      <c r="C243">
        <f t="shared" si="4"/>
        <v>0.97894586370969394</v>
      </c>
    </row>
    <row r="244" spans="1:3" x14ac:dyDescent="0.2">
      <c r="A244" s="1">
        <v>36510</v>
      </c>
      <c r="B244">
        <v>48.938000000000002</v>
      </c>
      <c r="C244">
        <f t="shared" si="4"/>
        <v>1.0208602778589011</v>
      </c>
    </row>
    <row r="245" spans="1:3" x14ac:dyDescent="0.2">
      <c r="A245" s="1">
        <v>36511</v>
      </c>
      <c r="B245">
        <v>49.844000000000001</v>
      </c>
      <c r="C245">
        <f t="shared" si="4"/>
        <v>1.0185132208100045</v>
      </c>
    </row>
    <row r="246" spans="1:3" x14ac:dyDescent="0.2">
      <c r="A246" s="1">
        <v>36514</v>
      </c>
      <c r="B246">
        <v>51.625</v>
      </c>
      <c r="C246">
        <f t="shared" si="4"/>
        <v>1.0357314822245405</v>
      </c>
    </row>
    <row r="247" spans="1:3" x14ac:dyDescent="0.2">
      <c r="A247" s="1">
        <v>36515</v>
      </c>
      <c r="B247">
        <v>52</v>
      </c>
      <c r="C247">
        <f t="shared" si="4"/>
        <v>1.0072639225181599</v>
      </c>
    </row>
    <row r="248" spans="1:3" x14ac:dyDescent="0.2">
      <c r="A248" s="1">
        <v>36516</v>
      </c>
      <c r="B248">
        <v>51.25</v>
      </c>
      <c r="C248">
        <f t="shared" si="4"/>
        <v>0.98557692307692313</v>
      </c>
    </row>
    <row r="249" spans="1:3" x14ac:dyDescent="0.2">
      <c r="A249" s="1">
        <v>36517</v>
      </c>
      <c r="B249">
        <v>52.219000000000001</v>
      </c>
      <c r="C249">
        <f t="shared" si="4"/>
        <v>1.0189073170731708</v>
      </c>
    </row>
    <row r="250" spans="1:3" x14ac:dyDescent="0.2">
      <c r="A250" s="1">
        <v>36518</v>
      </c>
      <c r="B250">
        <v>52.219000000000001</v>
      </c>
      <c r="C250">
        <f t="shared" si="4"/>
        <v>1</v>
      </c>
    </row>
    <row r="251" spans="1:3" x14ac:dyDescent="0.2">
      <c r="A251" s="1">
        <v>36521</v>
      </c>
      <c r="B251">
        <v>52.594000000000001</v>
      </c>
      <c r="C251">
        <f t="shared" si="4"/>
        <v>1.0071812941649592</v>
      </c>
    </row>
    <row r="252" spans="1:3" x14ac:dyDescent="0.2">
      <c r="A252" s="1">
        <v>36522</v>
      </c>
      <c r="B252">
        <v>52.594000000000001</v>
      </c>
      <c r="C252">
        <f t="shared" si="4"/>
        <v>1</v>
      </c>
    </row>
    <row r="253" spans="1:3" x14ac:dyDescent="0.2">
      <c r="A253" s="1">
        <v>36523</v>
      </c>
      <c r="B253">
        <v>53.063000000000002</v>
      </c>
      <c r="C253">
        <f t="shared" si="4"/>
        <v>1.008917367000038</v>
      </c>
    </row>
    <row r="254" spans="1:3" x14ac:dyDescent="0.2">
      <c r="A254" s="1">
        <v>36524</v>
      </c>
      <c r="B254">
        <v>53.094000000000001</v>
      </c>
      <c r="C254">
        <f t="shared" si="4"/>
        <v>1.0005842112206245</v>
      </c>
    </row>
    <row r="255" spans="1:3" x14ac:dyDescent="0.2">
      <c r="A255" s="1">
        <v>36525</v>
      </c>
      <c r="B255">
        <v>53.563000000000002</v>
      </c>
      <c r="C255">
        <f t="shared" si="4"/>
        <v>1.0088333898368931</v>
      </c>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1"/>
  <sheetViews>
    <sheetView topLeftCell="A10" zoomScale="140" workbookViewId="0">
      <selection activeCell="B1" sqref="B1:B8"/>
    </sheetView>
  </sheetViews>
  <sheetFormatPr defaultRowHeight="12.75" x14ac:dyDescent="0.2"/>
  <cols>
    <col min="1" max="16384" width="9.140625" style="4"/>
  </cols>
  <sheetData>
    <row r="1" spans="1:15" x14ac:dyDescent="0.2">
      <c r="A1" s="4">
        <v>1.0170387779083432</v>
      </c>
      <c r="B1" s="4">
        <f t="shared" ref="B1:B64" si="0">LN(A1)</f>
        <v>1.6895246042889864E-2</v>
      </c>
      <c r="D1" s="4" t="s">
        <v>6</v>
      </c>
      <c r="E1" s="4">
        <f>AVERAGE(B1:B251)</f>
        <v>3.2270803642913764E-3</v>
      </c>
    </row>
    <row r="2" spans="1:15" x14ac:dyDescent="0.2">
      <c r="A2" s="4">
        <v>1.0290500949079804</v>
      </c>
      <c r="B2" s="4">
        <f t="shared" si="0"/>
        <v>2.8636138765063476E-2</v>
      </c>
      <c r="D2" s="4" t="s">
        <v>7</v>
      </c>
      <c r="E2" s="4">
        <f>STDEV(B1:B251)</f>
        <v>2.615419858573638E-2</v>
      </c>
    </row>
    <row r="3" spans="1:15" x14ac:dyDescent="0.2">
      <c r="A3" s="4">
        <v>1.0388162643355521</v>
      </c>
      <c r="B3" s="4">
        <f t="shared" si="0"/>
        <v>3.8081857533669723E-2</v>
      </c>
    </row>
    <row r="4" spans="1:15" x14ac:dyDescent="0.2">
      <c r="A4" s="4">
        <v>1.0295684397436888</v>
      </c>
      <c r="B4" s="4">
        <f t="shared" si="0"/>
        <v>2.9139723900374059E-2</v>
      </c>
      <c r="D4" s="4" t="s">
        <v>8</v>
      </c>
      <c r="E4" s="4">
        <f>MIN(B1:B251)</f>
        <v>-6.4752513159542502E-2</v>
      </c>
    </row>
    <row r="5" spans="1:15" x14ac:dyDescent="0.2">
      <c r="A5" s="4">
        <v>0.98125374925014996</v>
      </c>
      <c r="B5" s="4">
        <f t="shared" si="0"/>
        <v>-1.8924189000945876E-2</v>
      </c>
      <c r="D5" s="4" t="s">
        <v>9</v>
      </c>
      <c r="E5" s="4">
        <f>MAX(B1:B251)</f>
        <v>6.8858961812231265E-2</v>
      </c>
    </row>
    <row r="6" spans="1:15" x14ac:dyDescent="0.2">
      <c r="A6" s="4">
        <v>0.93729940394314526</v>
      </c>
      <c r="B6" s="4">
        <f t="shared" si="0"/>
        <v>-6.4752513159542502E-2</v>
      </c>
      <c r="D6" s="4" t="s">
        <v>10</v>
      </c>
      <c r="E6" s="4">
        <f>E5-E4</f>
        <v>0.13361147497177378</v>
      </c>
    </row>
    <row r="7" spans="1:15" x14ac:dyDescent="0.2">
      <c r="A7" s="4">
        <v>0.97709021238433014</v>
      </c>
      <c r="B7" s="4">
        <f t="shared" si="0"/>
        <v>-2.3176295087096423E-2</v>
      </c>
      <c r="D7" s="4" t="s">
        <v>11</v>
      </c>
      <c r="E7" s="4">
        <f>ROUNDUP(SQRT(251),0)</f>
        <v>16</v>
      </c>
    </row>
    <row r="8" spans="1:15" x14ac:dyDescent="0.2">
      <c r="A8" s="4">
        <v>1.0052150694647253</v>
      </c>
      <c r="B8" s="4">
        <f t="shared" si="0"/>
        <v>5.2015180838076184E-3</v>
      </c>
      <c r="D8" s="4" t="s">
        <v>12</v>
      </c>
      <c r="E8" s="4">
        <f>E6/E7</f>
        <v>8.3507171857358613E-3</v>
      </c>
    </row>
    <row r="9" spans="1:15" x14ac:dyDescent="0.2">
      <c r="A9" s="4">
        <v>1.0551174566282062</v>
      </c>
      <c r="B9" s="4">
        <f t="shared" si="0"/>
        <v>5.3652094027816212E-2</v>
      </c>
      <c r="K9" s="4" t="s">
        <v>13</v>
      </c>
      <c r="L9" s="4" t="s">
        <v>14</v>
      </c>
      <c r="O9" s="4" t="s">
        <v>15</v>
      </c>
    </row>
    <row r="10" spans="1:15" x14ac:dyDescent="0.2">
      <c r="A10" s="4">
        <v>1.0461018015891748</v>
      </c>
      <c r="B10" s="4">
        <f t="shared" si="0"/>
        <v>4.5070685562036979E-2</v>
      </c>
      <c r="D10" s="4" t="s">
        <v>16</v>
      </c>
      <c r="E10" s="4" t="s">
        <v>17</v>
      </c>
      <c r="F10" s="4" t="s">
        <v>18</v>
      </c>
      <c r="H10" s="4" t="s">
        <v>16</v>
      </c>
      <c r="I10" s="4" t="s">
        <v>17</v>
      </c>
      <c r="J10" s="4" t="s">
        <v>19</v>
      </c>
      <c r="K10" s="4" t="s">
        <v>20</v>
      </c>
      <c r="L10" s="4" t="s">
        <v>20</v>
      </c>
      <c r="M10" s="4" t="s">
        <v>21</v>
      </c>
      <c r="O10" s="4" t="s">
        <v>22</v>
      </c>
    </row>
    <row r="11" spans="1:15" x14ac:dyDescent="0.2">
      <c r="A11" s="4">
        <v>0.99763104459652541</v>
      </c>
      <c r="B11" s="4">
        <f t="shared" si="0"/>
        <v>-2.3717658177010562E-3</v>
      </c>
      <c r="D11" s="4">
        <f>E4</f>
        <v>-6.4752513159542502E-2</v>
      </c>
      <c r="E11" s="4">
        <f t="shared" ref="E11:E25" si="1">D11+E$8</f>
        <v>-5.6401795973806637E-2</v>
      </c>
      <c r="F11" s="4">
        <f t="array" ref="F11:F26">FREQUENCY(B1:B251,E11:E26)</f>
        <v>3</v>
      </c>
    </row>
    <row r="12" spans="1:15" x14ac:dyDescent="0.2">
      <c r="A12" s="4">
        <v>0.95465681655421963</v>
      </c>
      <c r="B12" s="4">
        <f t="shared" si="0"/>
        <v>-4.6403357478156805E-2</v>
      </c>
      <c r="D12" s="4">
        <f t="shared" ref="D12:D26" si="2">E11</f>
        <v>-5.6401795973806637E-2</v>
      </c>
      <c r="E12" s="4">
        <f t="shared" si="1"/>
        <v>-4.8051078788070772E-2</v>
      </c>
      <c r="F12" s="4">
        <v>2</v>
      </c>
      <c r="H12" s="6" t="s">
        <v>23</v>
      </c>
      <c r="I12" s="4">
        <v>-4.8051078788070772E-2</v>
      </c>
      <c r="J12" s="4">
        <v>5</v>
      </c>
      <c r="K12" s="4">
        <f t="shared" ref="K12:K24" si="3">NORMDIST(I12,E$1,E$2,TRUE)</f>
        <v>2.4962321345603607E-2</v>
      </c>
      <c r="L12" s="4">
        <f>K12</f>
        <v>2.4962321345603607E-2</v>
      </c>
      <c r="M12" s="4">
        <f t="shared" ref="M12:M25" si="4">L12*F$28</f>
        <v>6.2655426577465052</v>
      </c>
      <c r="O12" s="4">
        <f t="shared" ref="O12:O25" si="5">(J12-M12)^2/M12</f>
        <v>0.25562003262333965</v>
      </c>
    </row>
    <row r="13" spans="1:15" x14ac:dyDescent="0.2">
      <c r="A13" s="4">
        <v>1.0148057485786481</v>
      </c>
      <c r="B13" s="4">
        <f t="shared" si="0"/>
        <v>1.4697213467434076E-2</v>
      </c>
      <c r="D13" s="4">
        <f t="shared" si="2"/>
        <v>-4.8051078788070772E-2</v>
      </c>
      <c r="E13" s="4">
        <f t="shared" si="1"/>
        <v>-3.9700361602334908E-2</v>
      </c>
      <c r="F13" s="4">
        <v>8</v>
      </c>
      <c r="H13" s="4">
        <v>-4.8051078788070772E-2</v>
      </c>
      <c r="I13" s="4">
        <v>-3.9700361602334908E-2</v>
      </c>
      <c r="J13" s="4">
        <v>8</v>
      </c>
      <c r="K13" s="4">
        <f t="shared" si="3"/>
        <v>5.036537342428133E-2</v>
      </c>
      <c r="L13" s="4">
        <f t="shared" ref="L13:L25" si="6">K13-K12</f>
        <v>2.5403052078677723E-2</v>
      </c>
      <c r="M13" s="4">
        <f t="shared" si="4"/>
        <v>6.3761660717481083</v>
      </c>
      <c r="O13" s="4">
        <f t="shared" si="5"/>
        <v>0.41354578862451846</v>
      </c>
    </row>
    <row r="14" spans="1:15" x14ac:dyDescent="0.2">
      <c r="A14" s="4">
        <v>1.0060693304283548</v>
      </c>
      <c r="B14" s="4">
        <f t="shared" si="0"/>
        <v>6.0509862296791823E-3</v>
      </c>
      <c r="D14" s="4">
        <f t="shared" si="2"/>
        <v>-3.9700361602334908E-2</v>
      </c>
      <c r="E14" s="4">
        <f t="shared" si="1"/>
        <v>-3.1349644416599043E-2</v>
      </c>
      <c r="F14" s="4">
        <v>11</v>
      </c>
      <c r="H14" s="4">
        <v>-3.9700361602334908E-2</v>
      </c>
      <c r="I14" s="4">
        <v>-3.1349644416599043E-2</v>
      </c>
      <c r="J14" s="4">
        <v>11</v>
      </c>
      <c r="K14" s="4">
        <f t="shared" si="3"/>
        <v>9.3078510137500348E-2</v>
      </c>
      <c r="L14" s="4">
        <f t="shared" si="6"/>
        <v>4.2713136713219017E-2</v>
      </c>
      <c r="M14" s="4">
        <f t="shared" si="4"/>
        <v>10.720997315017973</v>
      </c>
      <c r="O14" s="4">
        <f t="shared" si="5"/>
        <v>7.2607515830769151E-3</v>
      </c>
    </row>
    <row r="15" spans="1:15" x14ac:dyDescent="0.2">
      <c r="A15" s="4">
        <v>1.0356548977145286</v>
      </c>
      <c r="B15" s="4">
        <f t="shared" si="0"/>
        <v>3.5033978029565004E-2</v>
      </c>
      <c r="D15" s="4">
        <f t="shared" si="2"/>
        <v>-3.1349644416599043E-2</v>
      </c>
      <c r="E15" s="4">
        <f t="shared" si="1"/>
        <v>-2.2998927230863182E-2</v>
      </c>
      <c r="F15" s="4">
        <v>17</v>
      </c>
      <c r="H15" s="4">
        <v>-3.1349644416599043E-2</v>
      </c>
      <c r="I15" s="4">
        <v>-2.2998927230863182E-2</v>
      </c>
      <c r="J15" s="4">
        <v>17</v>
      </c>
      <c r="K15" s="4">
        <f t="shared" si="3"/>
        <v>0.15799181074988511</v>
      </c>
      <c r="L15" s="4">
        <f t="shared" si="6"/>
        <v>6.4913300612384761E-2</v>
      </c>
      <c r="M15" s="4">
        <f t="shared" si="4"/>
        <v>16.293238453708575</v>
      </c>
      <c r="O15" s="4">
        <f t="shared" si="5"/>
        <v>3.0657618173049545E-2</v>
      </c>
    </row>
    <row r="16" spans="1:15" x14ac:dyDescent="0.2">
      <c r="A16" s="4">
        <v>0.96557260744557716</v>
      </c>
      <c r="B16" s="4">
        <f t="shared" si="0"/>
        <v>-3.5033978029565149E-2</v>
      </c>
      <c r="D16" s="4">
        <f t="shared" si="2"/>
        <v>-2.2998927230863182E-2</v>
      </c>
      <c r="E16" s="4">
        <f t="shared" si="1"/>
        <v>-1.464821004512732E-2</v>
      </c>
      <c r="F16" s="4">
        <v>24</v>
      </c>
      <c r="H16" s="4">
        <v>-2.2998927230863182E-2</v>
      </c>
      <c r="I16" s="4">
        <v>-1.464821004512732E-2</v>
      </c>
      <c r="J16" s="4">
        <v>24</v>
      </c>
      <c r="K16" s="4">
        <f t="shared" si="3"/>
        <v>0.24715881111873611</v>
      </c>
      <c r="L16" s="4">
        <f t="shared" si="6"/>
        <v>8.9167000368851002E-2</v>
      </c>
      <c r="M16" s="4">
        <f t="shared" si="4"/>
        <v>22.380917092581601</v>
      </c>
      <c r="O16" s="4">
        <f t="shared" si="5"/>
        <v>0.11712788400272107</v>
      </c>
    </row>
    <row r="17" spans="1:15" x14ac:dyDescent="0.2">
      <c r="A17" s="4">
        <v>1.0525929076917127</v>
      </c>
      <c r="B17" s="4">
        <f t="shared" si="0"/>
        <v>5.1256556019831985E-2</v>
      </c>
      <c r="D17" s="4">
        <f t="shared" si="2"/>
        <v>-1.464821004512732E-2</v>
      </c>
      <c r="E17" s="4">
        <f t="shared" si="1"/>
        <v>-6.2974928593914591E-3</v>
      </c>
      <c r="F17" s="4">
        <v>24</v>
      </c>
      <c r="H17" s="4">
        <v>-1.464821004512732E-2</v>
      </c>
      <c r="I17" s="4">
        <v>-6.2974928593914591E-3</v>
      </c>
      <c r="J17" s="4">
        <v>24</v>
      </c>
      <c r="K17" s="4">
        <f t="shared" si="3"/>
        <v>0.35786555203130682</v>
      </c>
      <c r="L17" s="4">
        <f t="shared" si="6"/>
        <v>0.11070674091257071</v>
      </c>
      <c r="M17" s="4">
        <f t="shared" si="4"/>
        <v>27.78739196905525</v>
      </c>
      <c r="O17" s="4">
        <f t="shared" si="5"/>
        <v>0.51621749688630092</v>
      </c>
    </row>
    <row r="18" spans="1:15" x14ac:dyDescent="0.2">
      <c r="A18" s="4">
        <v>1.0246886366141297</v>
      </c>
      <c r="B18" s="4">
        <f t="shared" si="0"/>
        <v>2.4388797286228857E-2</v>
      </c>
      <c r="D18" s="4">
        <f t="shared" si="2"/>
        <v>-6.2974928593914591E-3</v>
      </c>
      <c r="E18" s="4">
        <f t="shared" si="1"/>
        <v>2.0532243263444022E-3</v>
      </c>
      <c r="F18" s="4">
        <v>27</v>
      </c>
      <c r="H18" s="4">
        <v>-6.2974928593914591E-3</v>
      </c>
      <c r="I18" s="4">
        <v>2.0532243263444022E-3</v>
      </c>
      <c r="J18" s="4">
        <v>27</v>
      </c>
      <c r="K18" s="4">
        <f t="shared" si="3"/>
        <v>0.4821006319117927</v>
      </c>
      <c r="L18" s="4">
        <f t="shared" si="6"/>
        <v>0.12423507988048588</v>
      </c>
      <c r="M18" s="4">
        <f t="shared" si="4"/>
        <v>31.183005050001956</v>
      </c>
      <c r="O18" s="4">
        <f t="shared" si="5"/>
        <v>0.56112395903744905</v>
      </c>
    </row>
    <row r="19" spans="1:15" x14ac:dyDescent="0.2">
      <c r="A19" s="4">
        <v>1.0307984654548064</v>
      </c>
      <c r="B19" s="4">
        <f t="shared" si="0"/>
        <v>3.0333711101529021E-2</v>
      </c>
      <c r="D19" s="4">
        <f t="shared" si="2"/>
        <v>2.0532243263444022E-3</v>
      </c>
      <c r="E19" s="4">
        <f t="shared" si="1"/>
        <v>1.0403941512080263E-2</v>
      </c>
      <c r="F19" s="4">
        <v>40</v>
      </c>
      <c r="H19" s="4">
        <v>2.0532243263444022E-3</v>
      </c>
      <c r="I19" s="4">
        <v>1.0403941512080263E-2</v>
      </c>
      <c r="J19" s="4">
        <v>40</v>
      </c>
      <c r="K19" s="4">
        <f t="shared" si="3"/>
        <v>0.60811356810726069</v>
      </c>
      <c r="L19" s="4">
        <f t="shared" si="6"/>
        <v>0.12601293619546799</v>
      </c>
      <c r="M19" s="4">
        <f t="shared" si="4"/>
        <v>31.629246985062466</v>
      </c>
      <c r="O19" s="4">
        <f t="shared" si="5"/>
        <v>2.2153390521809615</v>
      </c>
    </row>
    <row r="20" spans="1:15" x14ac:dyDescent="0.2">
      <c r="A20" s="4">
        <v>0.97732173913043474</v>
      </c>
      <c r="B20" s="4">
        <f t="shared" si="0"/>
        <v>-2.2939367813899787E-2</v>
      </c>
      <c r="D20" s="4">
        <f t="shared" si="2"/>
        <v>1.0403941512080263E-2</v>
      </c>
      <c r="E20" s="4">
        <f t="shared" si="1"/>
        <v>1.8754658697816125E-2</v>
      </c>
      <c r="F20" s="4">
        <v>31</v>
      </c>
      <c r="H20" s="4">
        <v>1.0403941512080263E-2</v>
      </c>
      <c r="I20" s="4">
        <v>1.8754658697816125E-2</v>
      </c>
      <c r="J20" s="4">
        <v>31</v>
      </c>
      <c r="K20" s="4">
        <f t="shared" si="3"/>
        <v>0.72364144247168005</v>
      </c>
      <c r="L20" s="4">
        <f t="shared" si="6"/>
        <v>0.11552787436441936</v>
      </c>
      <c r="M20" s="4">
        <f t="shared" si="4"/>
        <v>28.997496465469258</v>
      </c>
      <c r="O20" s="4">
        <f t="shared" si="5"/>
        <v>0.1382885039949335</v>
      </c>
    </row>
    <row r="21" spans="1:15" x14ac:dyDescent="0.2">
      <c r="A21" s="4">
        <v>0.98871805822478465</v>
      </c>
      <c r="B21" s="4">
        <f t="shared" si="0"/>
        <v>-1.1346065630912436E-2</v>
      </c>
      <c r="D21" s="4">
        <f t="shared" si="2"/>
        <v>1.8754658697816125E-2</v>
      </c>
      <c r="E21" s="4">
        <f t="shared" si="1"/>
        <v>2.7105375883551986E-2</v>
      </c>
      <c r="F21" s="4">
        <v>13</v>
      </c>
      <c r="H21" s="4">
        <v>1.8754658697816125E-2</v>
      </c>
      <c r="I21" s="4">
        <v>2.7105375883551986E-2</v>
      </c>
      <c r="J21" s="4">
        <v>13</v>
      </c>
      <c r="K21" s="4">
        <f t="shared" si="3"/>
        <v>0.81937382469747888</v>
      </c>
      <c r="L21" s="4">
        <f t="shared" si="6"/>
        <v>9.5732382225798829E-2</v>
      </c>
      <c r="M21" s="4">
        <f t="shared" si="4"/>
        <v>24.028827938675505</v>
      </c>
      <c r="O21" s="4">
        <f t="shared" si="5"/>
        <v>5.062046555551392</v>
      </c>
    </row>
    <row r="22" spans="1:15" x14ac:dyDescent="0.2">
      <c r="A22" s="4">
        <v>0.94715812965695978</v>
      </c>
      <c r="B22" s="4">
        <f t="shared" si="0"/>
        <v>-5.4289220161193072E-2</v>
      </c>
      <c r="D22" s="4">
        <f t="shared" si="2"/>
        <v>2.7105375883551986E-2</v>
      </c>
      <c r="E22" s="4">
        <f t="shared" si="1"/>
        <v>3.5456093069287847E-2</v>
      </c>
      <c r="F22" s="4">
        <v>21</v>
      </c>
      <c r="H22" s="4">
        <v>2.7105375883551986E-2</v>
      </c>
      <c r="I22" s="4">
        <v>3.5456093069287847E-2</v>
      </c>
      <c r="J22" s="4">
        <v>21</v>
      </c>
      <c r="K22" s="4">
        <f t="shared" si="3"/>
        <v>0.89107572470312923</v>
      </c>
      <c r="L22" s="4">
        <f t="shared" si="6"/>
        <v>7.1701900005650354E-2</v>
      </c>
      <c r="M22" s="4">
        <f t="shared" si="4"/>
        <v>17.997176901418239</v>
      </c>
      <c r="O22" s="4">
        <f t="shared" si="5"/>
        <v>0.501020055021274</v>
      </c>
    </row>
    <row r="23" spans="1:15" x14ac:dyDescent="0.2">
      <c r="A23" s="4">
        <v>0.96199597157298677</v>
      </c>
      <c r="B23" s="4">
        <f t="shared" si="0"/>
        <v>-3.8745015879266195E-2</v>
      </c>
      <c r="D23" s="4">
        <f t="shared" si="2"/>
        <v>3.5456093069287847E-2</v>
      </c>
      <c r="E23" s="4">
        <f t="shared" si="1"/>
        <v>4.3806810255023712E-2</v>
      </c>
      <c r="F23" s="4">
        <v>14</v>
      </c>
      <c r="H23" s="4">
        <v>3.5456093069287847E-2</v>
      </c>
      <c r="I23" s="4">
        <v>4.3806810255023712E-2</v>
      </c>
      <c r="J23" s="4">
        <v>14</v>
      </c>
      <c r="K23" s="4">
        <f t="shared" si="3"/>
        <v>0.939615870625926</v>
      </c>
      <c r="L23" s="4">
        <f t="shared" si="6"/>
        <v>4.8540145922796762E-2</v>
      </c>
      <c r="M23" s="4">
        <f t="shared" si="4"/>
        <v>12.183576626621987</v>
      </c>
      <c r="O23" s="4">
        <f t="shared" si="5"/>
        <v>0.27080667462989072</v>
      </c>
    </row>
    <row r="24" spans="1:15" x14ac:dyDescent="0.2">
      <c r="A24" s="4">
        <v>1.0067554221151189</v>
      </c>
      <c r="B24" s="4">
        <f t="shared" si="0"/>
        <v>6.7327064961539545E-3</v>
      </c>
      <c r="D24" s="4">
        <f t="shared" si="2"/>
        <v>4.3806810255023712E-2</v>
      </c>
      <c r="E24" s="4">
        <f t="shared" si="1"/>
        <v>5.2157527440759577E-2</v>
      </c>
      <c r="F24" s="4">
        <v>9</v>
      </c>
      <c r="H24" s="4">
        <v>4.3806810255023712E-2</v>
      </c>
      <c r="I24" s="4">
        <v>5.2157527440759577E-2</v>
      </c>
      <c r="J24" s="4">
        <v>9</v>
      </c>
      <c r="K24" s="4">
        <f t="shared" si="3"/>
        <v>0.9693167037508218</v>
      </c>
      <c r="L24" s="4">
        <f t="shared" si="6"/>
        <v>2.9700833124895798E-2</v>
      </c>
      <c r="M24" s="4">
        <f t="shared" si="4"/>
        <v>7.4549091143488457</v>
      </c>
      <c r="O24" s="4">
        <f t="shared" si="5"/>
        <v>0.32023272293518618</v>
      </c>
    </row>
    <row r="25" spans="1:15" x14ac:dyDescent="0.2">
      <c r="A25" s="4">
        <v>0.94113953853398213</v>
      </c>
      <c r="B25" s="4">
        <f t="shared" si="0"/>
        <v>-6.0663862893999838E-2</v>
      </c>
      <c r="D25" s="4">
        <f t="shared" si="2"/>
        <v>5.2157527440759577E-2</v>
      </c>
      <c r="E25" s="4">
        <f t="shared" si="1"/>
        <v>6.0508244626495442E-2</v>
      </c>
      <c r="F25" s="4">
        <v>4</v>
      </c>
      <c r="H25" s="4">
        <v>5.2157527440759577E-2</v>
      </c>
      <c r="I25" s="5" t="s">
        <v>24</v>
      </c>
      <c r="J25" s="4">
        <v>7</v>
      </c>
      <c r="K25" s="4">
        <v>1</v>
      </c>
      <c r="L25" s="4">
        <f t="shared" si="6"/>
        <v>3.0683296249178205E-2</v>
      </c>
      <c r="M25" s="4">
        <f t="shared" si="4"/>
        <v>7.7015073585437293</v>
      </c>
      <c r="O25" s="4">
        <f t="shared" si="5"/>
        <v>6.3898215139023565E-2</v>
      </c>
    </row>
    <row r="26" spans="1:15" x14ac:dyDescent="0.2">
      <c r="A26" s="4">
        <v>1.027393262174783</v>
      </c>
      <c r="B26" s="4">
        <f t="shared" si="0"/>
        <v>2.7024780897136252E-2</v>
      </c>
      <c r="D26" s="4">
        <f t="shared" si="2"/>
        <v>6.0508244626495442E-2</v>
      </c>
      <c r="E26" s="4">
        <f>E5</f>
        <v>6.8858961812231265E-2</v>
      </c>
      <c r="F26" s="4">
        <v>3</v>
      </c>
    </row>
    <row r="27" spans="1:15" x14ac:dyDescent="0.2">
      <c r="A27" s="4">
        <v>1.0640396087821113</v>
      </c>
      <c r="B27" s="4">
        <f t="shared" si="0"/>
        <v>6.2072616525547998E-2</v>
      </c>
    </row>
    <row r="28" spans="1:15" x14ac:dyDescent="0.2">
      <c r="A28" s="4">
        <v>0.94458217323315141</v>
      </c>
      <c r="B28" s="4">
        <f t="shared" si="0"/>
        <v>-5.70125939900194E-2</v>
      </c>
      <c r="F28" s="4">
        <f>SUM(F11:F26)</f>
        <v>251</v>
      </c>
      <c r="N28" s="4" t="s">
        <v>25</v>
      </c>
      <c r="O28" s="4">
        <f>SUM(O12:O25)</f>
        <v>10.473185310383114</v>
      </c>
    </row>
    <row r="29" spans="1:15" x14ac:dyDescent="0.2">
      <c r="A29" s="4">
        <v>1</v>
      </c>
      <c r="B29" s="4">
        <f t="shared" si="0"/>
        <v>0</v>
      </c>
      <c r="N29" s="4" t="s">
        <v>26</v>
      </c>
      <c r="O29" s="4">
        <f>14-3</f>
        <v>11</v>
      </c>
    </row>
    <row r="30" spans="1:15" x14ac:dyDescent="0.2">
      <c r="A30" s="4">
        <v>0.96022773156747154</v>
      </c>
      <c r="B30" s="4">
        <f t="shared" si="0"/>
        <v>-4.0584802269778328E-2</v>
      </c>
      <c r="N30" s="4" t="s">
        <v>27</v>
      </c>
      <c r="O30" s="4">
        <f>CHIINV(0.05,O29)</f>
        <v>19.675137572682498</v>
      </c>
    </row>
    <row r="31" spans="1:15" x14ac:dyDescent="0.2">
      <c r="A31" s="4">
        <v>1.011185400109331</v>
      </c>
      <c r="B31" s="4">
        <f t="shared" si="0"/>
        <v>1.1123306123205171E-2</v>
      </c>
    </row>
    <row r="32" spans="1:15" x14ac:dyDescent="0.2">
      <c r="A32" s="4">
        <v>1.0097309435688442</v>
      </c>
      <c r="B32" s="4">
        <f t="shared" si="0"/>
        <v>9.6839028582867952E-3</v>
      </c>
    </row>
    <row r="33" spans="1:2" x14ac:dyDescent="0.2">
      <c r="A33" s="4">
        <v>1.050862814546353</v>
      </c>
      <c r="B33" s="4">
        <f t="shared" si="0"/>
        <v>4.9611554875088157E-2</v>
      </c>
    </row>
    <row r="34" spans="1:2" x14ac:dyDescent="0.2">
      <c r="A34" s="4">
        <v>1.0085436588807024</v>
      </c>
      <c r="B34" s="4">
        <f t="shared" si="0"/>
        <v>8.5073683830896377E-3</v>
      </c>
    </row>
    <row r="35" spans="1:2" x14ac:dyDescent="0.2">
      <c r="A35" s="4">
        <v>0.9708556773140592</v>
      </c>
      <c r="B35" s="4">
        <f t="shared" si="0"/>
        <v>-2.9577454782020982E-2</v>
      </c>
    </row>
    <row r="36" spans="1:2" x14ac:dyDescent="0.2">
      <c r="A36" s="4">
        <v>0.98563080371437717</v>
      </c>
      <c r="B36" s="4">
        <f t="shared" si="0"/>
        <v>-1.4473432922624907E-2</v>
      </c>
    </row>
    <row r="37" spans="1:2" x14ac:dyDescent="0.2">
      <c r="A37" s="4">
        <v>0.99301522842639589</v>
      </c>
      <c r="B37" s="4">
        <f t="shared" si="0"/>
        <v>-7.0092792777225561E-3</v>
      </c>
    </row>
    <row r="38" spans="1:2" x14ac:dyDescent="0.2">
      <c r="A38" s="4">
        <v>1.0166032797611746</v>
      </c>
      <c r="B38" s="4">
        <f t="shared" si="0"/>
        <v>1.6466952231613353E-2</v>
      </c>
    </row>
    <row r="39" spans="1:2" x14ac:dyDescent="0.2">
      <c r="A39" s="4">
        <v>0.96230741381391038</v>
      </c>
      <c r="B39" s="4">
        <f t="shared" si="0"/>
        <v>-3.8421322384770432E-2</v>
      </c>
    </row>
    <row r="40" spans="1:2" x14ac:dyDescent="0.2">
      <c r="A40" s="4">
        <v>0.99410584399297708</v>
      </c>
      <c r="B40" s="4">
        <f t="shared" si="0"/>
        <v>-5.9115951041445658E-3</v>
      </c>
    </row>
    <row r="41" spans="1:2" x14ac:dyDescent="0.2">
      <c r="A41" s="4">
        <v>1.0328833943063791</v>
      </c>
      <c r="B41" s="4">
        <f t="shared" si="0"/>
        <v>3.2354303133262922E-2</v>
      </c>
    </row>
    <row r="42" spans="1:2" x14ac:dyDescent="0.2">
      <c r="A42" s="4">
        <v>1.0260554492529415</v>
      </c>
      <c r="B42" s="4">
        <f t="shared" si="0"/>
        <v>2.5721789394428454E-2</v>
      </c>
    </row>
    <row r="43" spans="1:2" x14ac:dyDescent="0.2">
      <c r="A43" s="4">
        <v>1.0372177915327541</v>
      </c>
      <c r="B43" s="4">
        <f t="shared" si="0"/>
        <v>3.6541927960585675E-2</v>
      </c>
    </row>
    <row r="44" spans="1:2" x14ac:dyDescent="0.2">
      <c r="A44" s="4">
        <v>1.0071535136375809</v>
      </c>
      <c r="B44" s="4">
        <f t="shared" si="0"/>
        <v>7.1280486296334449E-3</v>
      </c>
    </row>
    <row r="45" spans="1:2" x14ac:dyDescent="0.2">
      <c r="A45" s="4">
        <v>0.9911121239744759</v>
      </c>
      <c r="B45" s="4">
        <f t="shared" si="0"/>
        <v>-8.9276087974824066E-3</v>
      </c>
    </row>
    <row r="46" spans="1:2" x14ac:dyDescent="0.2">
      <c r="A46" s="4">
        <v>1.0107687591017092</v>
      </c>
      <c r="B46" s="4">
        <f t="shared" si="0"/>
        <v>1.071118895267417E-2</v>
      </c>
    </row>
    <row r="47" spans="1:2" x14ac:dyDescent="0.2">
      <c r="A47" s="4">
        <v>0.97869194312796204</v>
      </c>
      <c r="B47" s="4">
        <f t="shared" si="0"/>
        <v>-2.1538350802535609E-2</v>
      </c>
    </row>
    <row r="48" spans="1:2" x14ac:dyDescent="0.2">
      <c r="A48" s="4">
        <v>1.0169294541510092</v>
      </c>
      <c r="B48" s="4">
        <f t="shared" si="0"/>
        <v>1.6787748043937779E-2</v>
      </c>
    </row>
    <row r="49" spans="1:2" x14ac:dyDescent="0.2">
      <c r="A49" s="4">
        <v>1.0095238095238095</v>
      </c>
      <c r="B49" s="4">
        <f t="shared" si="0"/>
        <v>9.4787439545437387E-3</v>
      </c>
    </row>
    <row r="50" spans="1:2" x14ac:dyDescent="0.2">
      <c r="A50" s="4">
        <v>1.0006037735849056</v>
      </c>
      <c r="B50" s="4">
        <f t="shared" si="0"/>
        <v>6.0359138696852884E-4</v>
      </c>
    </row>
    <row r="51" spans="1:2" x14ac:dyDescent="0.2">
      <c r="A51" s="4">
        <v>1.0076557550158396</v>
      </c>
      <c r="B51" s="4">
        <f t="shared" si="0"/>
        <v>7.6265984392609731E-3</v>
      </c>
    </row>
    <row r="52" spans="1:2" x14ac:dyDescent="0.2">
      <c r="A52" s="4">
        <v>0.97776862906545903</v>
      </c>
      <c r="B52" s="4">
        <f t="shared" si="0"/>
        <v>-2.2482212533430922E-2</v>
      </c>
    </row>
    <row r="53" spans="1:2" x14ac:dyDescent="0.2">
      <c r="A53" s="4">
        <v>0.98327272727272719</v>
      </c>
      <c r="B53" s="4">
        <f t="shared" si="0"/>
        <v>-1.6868753497762356E-2</v>
      </c>
    </row>
    <row r="54" spans="1:2" x14ac:dyDescent="0.2">
      <c r="A54" s="4">
        <v>0.97625350358143881</v>
      </c>
      <c r="B54" s="4">
        <f t="shared" si="0"/>
        <v>-2.4032989018866715E-2</v>
      </c>
    </row>
    <row r="55" spans="1:2" x14ac:dyDescent="0.2">
      <c r="A55" s="4">
        <v>1.0411117313980383</v>
      </c>
      <c r="B55" s="4">
        <f t="shared" si="0"/>
        <v>4.0289114707140389E-2</v>
      </c>
    </row>
    <row r="56" spans="1:2" x14ac:dyDescent="0.2">
      <c r="A56" s="4">
        <v>1.0287257267608871</v>
      </c>
      <c r="B56" s="4">
        <f t="shared" si="0"/>
        <v>2.8320877844642371E-2</v>
      </c>
    </row>
    <row r="57" spans="1:2" x14ac:dyDescent="0.2">
      <c r="A57" s="4">
        <v>0.97907591496332691</v>
      </c>
      <c r="B57" s="4">
        <f t="shared" si="0"/>
        <v>-2.1146096083773908E-2</v>
      </c>
    </row>
    <row r="58" spans="1:2" x14ac:dyDescent="0.2">
      <c r="A58" s="4">
        <v>1.0457466631174659</v>
      </c>
      <c r="B58" s="4">
        <f t="shared" si="0"/>
        <v>4.4731140436170803E-2</v>
      </c>
    </row>
    <row r="59" spans="1:2" x14ac:dyDescent="0.2">
      <c r="A59" s="4">
        <v>0.99941818181818187</v>
      </c>
      <c r="B59" s="4">
        <f t="shared" si="0"/>
        <v>-5.8198750369602495E-4</v>
      </c>
    </row>
    <row r="60" spans="1:2" x14ac:dyDescent="0.2">
      <c r="A60" s="4">
        <v>0.99661621306942205</v>
      </c>
      <c r="B60" s="4">
        <f t="shared" si="0"/>
        <v>-3.38952488524097E-3</v>
      </c>
    </row>
    <row r="61" spans="1:2" x14ac:dyDescent="0.2">
      <c r="A61" s="4">
        <v>1.0033952758205251</v>
      </c>
      <c r="B61" s="4">
        <f t="shared" si="0"/>
        <v>3.3895248852409453E-3</v>
      </c>
    </row>
    <row r="62" spans="1:2" x14ac:dyDescent="0.2">
      <c r="A62" s="4">
        <v>1.0409329064182797</v>
      </c>
      <c r="B62" s="4">
        <f t="shared" si="0"/>
        <v>4.0117336468624039E-2</v>
      </c>
    </row>
    <row r="63" spans="1:2" x14ac:dyDescent="0.2">
      <c r="A63" s="4">
        <v>1.0071306232304518</v>
      </c>
      <c r="B63" s="4">
        <f t="shared" si="0"/>
        <v>7.1053205480176278E-3</v>
      </c>
    </row>
    <row r="64" spans="1:2" x14ac:dyDescent="0.2">
      <c r="A64" s="4">
        <v>1.0303682365598861</v>
      </c>
      <c r="B64" s="4">
        <f t="shared" si="0"/>
        <v>2.9916249572825009E-2</v>
      </c>
    </row>
    <row r="65" spans="1:2" x14ac:dyDescent="0.2">
      <c r="A65" s="4">
        <v>0.99050121261115598</v>
      </c>
      <c r="B65" s="4">
        <f t="shared" ref="B65:B128" si="7">LN(A65)</f>
        <v>-9.5441886028310632E-3</v>
      </c>
    </row>
    <row r="66" spans="1:2" x14ac:dyDescent="0.2">
      <c r="A66" s="4">
        <v>1.0042508331633</v>
      </c>
      <c r="B66" s="4">
        <f t="shared" si="7"/>
        <v>4.2418238942516723E-3</v>
      </c>
    </row>
    <row r="67" spans="1:2" x14ac:dyDescent="0.2">
      <c r="A67" s="4">
        <v>0.99685076699062003</v>
      </c>
      <c r="B67" s="4">
        <f t="shared" si="7"/>
        <v>-3.1542022793221952E-3</v>
      </c>
    </row>
    <row r="68" spans="1:2" x14ac:dyDescent="0.2">
      <c r="A68" s="4">
        <v>0.96918948298118079</v>
      </c>
      <c r="B68" s="4">
        <f t="shared" si="7"/>
        <v>-3.1295141335557705E-2</v>
      </c>
    </row>
    <row r="69" spans="1:2" x14ac:dyDescent="0.2">
      <c r="A69" s="4">
        <v>0.97045319126564089</v>
      </c>
      <c r="B69" s="4">
        <f t="shared" si="7"/>
        <v>-2.999210910179408E-2</v>
      </c>
    </row>
    <row r="70" spans="1:2" x14ac:dyDescent="0.2">
      <c r="A70" s="4">
        <v>0.99602715978041034</v>
      </c>
      <c r="B70" s="4">
        <f t="shared" si="7"/>
        <v>-3.9807529134936312E-3</v>
      </c>
    </row>
    <row r="71" spans="1:2" x14ac:dyDescent="0.2">
      <c r="A71" s="4">
        <v>0.95808252955254192</v>
      </c>
      <c r="B71" s="4">
        <f t="shared" si="7"/>
        <v>-4.2821356963387062E-2</v>
      </c>
    </row>
    <row r="72" spans="1:2" x14ac:dyDescent="0.2">
      <c r="A72" s="4">
        <v>0.94618121262584209</v>
      </c>
      <c r="B72" s="4">
        <f t="shared" si="7"/>
        <v>-5.5321171587961598E-2</v>
      </c>
    </row>
    <row r="73" spans="1:2" x14ac:dyDescent="0.2">
      <c r="A73" s="4">
        <v>1.0156399999999999</v>
      </c>
      <c r="B73" s="4">
        <f t="shared" si="7"/>
        <v>1.5518955657670348E-2</v>
      </c>
    </row>
    <row r="74" spans="1:2" x14ac:dyDescent="0.2">
      <c r="A74" s="4">
        <v>1.0627387657043836</v>
      </c>
      <c r="B74" s="4">
        <f t="shared" si="7"/>
        <v>6.0849317233478084E-2</v>
      </c>
    </row>
    <row r="75" spans="1:2" x14ac:dyDescent="0.2">
      <c r="A75" s="4">
        <v>1.048658464275126</v>
      </c>
      <c r="B75" s="4">
        <f t="shared" si="7"/>
        <v>4.7511694203558746E-2</v>
      </c>
    </row>
    <row r="76" spans="1:2" x14ac:dyDescent="0.2">
      <c r="A76" s="4">
        <v>1.037000388733788</v>
      </c>
      <c r="B76" s="4">
        <f t="shared" si="7"/>
        <v>3.6332304111146407E-2</v>
      </c>
    </row>
    <row r="77" spans="1:2" x14ac:dyDescent="0.2">
      <c r="A77" s="4">
        <v>1.0021128680479825</v>
      </c>
      <c r="B77" s="4">
        <f t="shared" si="7"/>
        <v>2.110639081411049E-3</v>
      </c>
    </row>
    <row r="78" spans="1:2" x14ac:dyDescent="0.2">
      <c r="A78" s="4">
        <v>0.97823573420390397</v>
      </c>
      <c r="B78" s="4">
        <f t="shared" si="7"/>
        <v>-2.2004600973767947E-2</v>
      </c>
    </row>
    <row r="79" spans="1:2" x14ac:dyDescent="0.2">
      <c r="A79" s="4">
        <v>0.97121601891121467</v>
      </c>
      <c r="B79" s="4">
        <f t="shared" si="7"/>
        <v>-2.9206364876338292E-2</v>
      </c>
    </row>
    <row r="80" spans="1:2" x14ac:dyDescent="0.2">
      <c r="A80" s="4">
        <v>0.97705633903643785</v>
      </c>
      <c r="B80" s="4">
        <f t="shared" si="7"/>
        <v>-2.3210963262695693E-2</v>
      </c>
    </row>
    <row r="81" spans="1:2" x14ac:dyDescent="0.2">
      <c r="A81" s="4">
        <v>1.0446569220060811</v>
      </c>
      <c r="B81" s="4">
        <f t="shared" si="7"/>
        <v>4.368852721271841E-2</v>
      </c>
    </row>
    <row r="82" spans="1:2" x14ac:dyDescent="0.2">
      <c r="A82" s="4">
        <v>0.99614251648197505</v>
      </c>
      <c r="B82" s="4">
        <f t="shared" si="7"/>
        <v>-3.8649427964457068E-3</v>
      </c>
    </row>
    <row r="83" spans="1:2" x14ac:dyDescent="0.2">
      <c r="A83" s="4">
        <v>0.95599521227909601</v>
      </c>
      <c r="B83" s="4">
        <f t="shared" si="7"/>
        <v>-4.5002374019535628E-2</v>
      </c>
    </row>
    <row r="84" spans="1:2" x14ac:dyDescent="0.2">
      <c r="A84" s="4">
        <v>1.0215790248932097</v>
      </c>
      <c r="B84" s="4">
        <f t="shared" si="7"/>
        <v>2.1349493901697849E-2</v>
      </c>
    </row>
    <row r="85" spans="1:2" x14ac:dyDescent="0.2">
      <c r="A85" s="4">
        <v>0.96366520077860285</v>
      </c>
      <c r="B85" s="4">
        <f t="shared" si="7"/>
        <v>-3.701134679181705E-2</v>
      </c>
    </row>
    <row r="86" spans="1:2" x14ac:dyDescent="0.2">
      <c r="A86" s="4">
        <v>1.0146255704346525</v>
      </c>
      <c r="B86" s="4">
        <f t="shared" si="7"/>
        <v>1.4519648311342335E-2</v>
      </c>
    </row>
    <row r="87" spans="1:2" x14ac:dyDescent="0.2">
      <c r="A87" s="4">
        <v>1.0069308755760369</v>
      </c>
      <c r="B87" s="4">
        <f t="shared" si="7"/>
        <v>6.9069674637764998E-3</v>
      </c>
    </row>
    <row r="88" spans="1:2" x14ac:dyDescent="0.2">
      <c r="A88" s="4">
        <v>1.0240178669498041</v>
      </c>
      <c r="B88" s="4">
        <f t="shared" si="7"/>
        <v>2.3733974658266179E-2</v>
      </c>
    </row>
    <row r="89" spans="1:2" x14ac:dyDescent="0.2">
      <c r="A89" s="4">
        <v>1.0614609031427651</v>
      </c>
      <c r="B89" s="4">
        <f t="shared" si="7"/>
        <v>5.964616977563008E-2</v>
      </c>
    </row>
    <row r="90" spans="1:2" x14ac:dyDescent="0.2">
      <c r="A90" s="4">
        <v>0.99104015090272168</v>
      </c>
      <c r="B90" s="4">
        <f t="shared" si="7"/>
        <v>-9.0002299302763596E-3</v>
      </c>
    </row>
    <row r="91" spans="1:2" x14ac:dyDescent="0.2">
      <c r="A91" s="4">
        <v>0.98086465909863374</v>
      </c>
      <c r="B91" s="4">
        <f t="shared" si="7"/>
        <v>-1.9320791117271533E-2</v>
      </c>
    </row>
    <row r="92" spans="1:2" x14ac:dyDescent="0.2">
      <c r="A92" s="4">
        <v>1.0086628088291347</v>
      </c>
      <c r="B92" s="4">
        <f t="shared" si="7"/>
        <v>8.6255020005236108E-3</v>
      </c>
    </row>
    <row r="93" spans="1:2" x14ac:dyDescent="0.2">
      <c r="A93" s="4">
        <v>0.99787007454739085</v>
      </c>
      <c r="B93" s="4">
        <f t="shared" si="7"/>
        <v>-2.132196969840711E-3</v>
      </c>
    </row>
    <row r="94" spans="1:2" x14ac:dyDescent="0.2">
      <c r="A94" s="4">
        <v>1.003236134540572</v>
      </c>
      <c r="B94" s="4">
        <f t="shared" si="7"/>
        <v>3.2309095267201667E-3</v>
      </c>
    </row>
    <row r="95" spans="1:2" x14ac:dyDescent="0.2">
      <c r="A95" s="4">
        <v>0.9844548917332967</v>
      </c>
      <c r="B95" s="4">
        <f t="shared" si="7"/>
        <v>-1.5667200405374657E-2</v>
      </c>
    </row>
    <row r="96" spans="1:2" x14ac:dyDescent="0.2">
      <c r="A96" s="4">
        <v>0.98692833240379252</v>
      </c>
      <c r="B96" s="4">
        <f t="shared" si="7"/>
        <v>-1.3157853731310922E-2</v>
      </c>
    </row>
    <row r="97" spans="1:2" x14ac:dyDescent="0.2">
      <c r="A97" s="4">
        <v>0.96577543884434724</v>
      </c>
      <c r="B97" s="4">
        <f t="shared" si="7"/>
        <v>-3.4823936758230943E-2</v>
      </c>
    </row>
    <row r="98" spans="1:2" x14ac:dyDescent="0.2">
      <c r="A98" s="4">
        <v>0.95428613224107661</v>
      </c>
      <c r="B98" s="4">
        <f t="shared" si="7"/>
        <v>-4.6791723529678766E-2</v>
      </c>
    </row>
    <row r="99" spans="1:2" x14ac:dyDescent="0.2">
      <c r="A99" s="4">
        <v>1.0454893845328428</v>
      </c>
      <c r="B99" s="4">
        <f t="shared" si="7"/>
        <v>4.4485086351353169E-2</v>
      </c>
    </row>
    <row r="100" spans="1:2" x14ac:dyDescent="0.2">
      <c r="A100" s="4">
        <v>0.98969979106337747</v>
      </c>
      <c r="B100" s="4">
        <f t="shared" si="7"/>
        <v>-1.0353623190580426E-2</v>
      </c>
    </row>
    <row r="101" spans="1:2" x14ac:dyDescent="0.2">
      <c r="A101" s="4">
        <v>1.0092592592592593</v>
      </c>
      <c r="B101" s="4">
        <f t="shared" si="7"/>
        <v>9.2166551049240476E-3</v>
      </c>
    </row>
    <row r="102" spans="1:2" x14ac:dyDescent="0.2">
      <c r="A102" s="4">
        <v>0.98223853211009171</v>
      </c>
      <c r="B102" s="4">
        <f t="shared" si="7"/>
        <v>-1.7921095735070402E-2</v>
      </c>
    </row>
    <row r="103" spans="1:2" x14ac:dyDescent="0.2">
      <c r="A103" s="4">
        <v>1.0285810356422327</v>
      </c>
      <c r="B103" s="4">
        <f t="shared" si="7"/>
        <v>2.8180217130803077E-2</v>
      </c>
    </row>
    <row r="104" spans="1:2" x14ac:dyDescent="0.2">
      <c r="A104" s="4">
        <v>0.98808615742254191</v>
      </c>
      <c r="B104" s="4">
        <f t="shared" si="7"/>
        <v>-1.1985381167336041E-2</v>
      </c>
    </row>
    <row r="105" spans="1:2" x14ac:dyDescent="0.2">
      <c r="A105" s="4">
        <v>1.0557291475204942</v>
      </c>
      <c r="B105" s="4">
        <f t="shared" si="7"/>
        <v>5.4231663294676255E-2</v>
      </c>
    </row>
    <row r="106" spans="1:2" x14ac:dyDescent="0.2">
      <c r="A106" s="4">
        <v>1.0043525192381351</v>
      </c>
      <c r="B106" s="4">
        <f t="shared" si="7"/>
        <v>4.3430744221872849E-3</v>
      </c>
    </row>
    <row r="107" spans="1:2" x14ac:dyDescent="0.2">
      <c r="A107" s="4">
        <v>0.96803494660934686</v>
      </c>
      <c r="B107" s="4">
        <f t="shared" si="7"/>
        <v>-3.2487090488056855E-2</v>
      </c>
    </row>
    <row r="108" spans="1:2" x14ac:dyDescent="0.2">
      <c r="A108" s="4">
        <v>1.018480051572237</v>
      </c>
      <c r="B108" s="4">
        <f t="shared" si="7"/>
        <v>1.8311370407726523E-2</v>
      </c>
    </row>
    <row r="109" spans="1:2" x14ac:dyDescent="0.2">
      <c r="A109" s="4">
        <v>0.97084886419579441</v>
      </c>
      <c r="B109" s="4">
        <f t="shared" si="7"/>
        <v>-2.9584472449353121E-2</v>
      </c>
    </row>
    <row r="110" spans="1:2" x14ac:dyDescent="0.2">
      <c r="A110" s="4">
        <v>1.0022818646093665</v>
      </c>
      <c r="B110" s="4">
        <f t="shared" si="7"/>
        <v>2.2792651100380806E-3</v>
      </c>
    </row>
    <row r="111" spans="1:2" x14ac:dyDescent="0.2">
      <c r="A111" s="4">
        <v>0.97401705695287655</v>
      </c>
      <c r="B111" s="4">
        <f t="shared" si="7"/>
        <v>-2.6326463220992823E-2</v>
      </c>
    </row>
    <row r="112" spans="1:2" x14ac:dyDescent="0.2">
      <c r="A112" s="4">
        <v>1.0313137684116795</v>
      </c>
      <c r="B112" s="4">
        <f t="shared" si="7"/>
        <v>3.0833492790552895E-2</v>
      </c>
    </row>
    <row r="113" spans="1:2" x14ac:dyDescent="0.2">
      <c r="A113" s="4">
        <v>1.0455444832176133</v>
      </c>
      <c r="B113" s="4">
        <f t="shared" si="7"/>
        <v>4.4537786296230217E-2</v>
      </c>
    </row>
    <row r="114" spans="1:2" x14ac:dyDescent="0.2">
      <c r="A114" s="4">
        <v>1.0096686508619208</v>
      </c>
      <c r="B114" s="4">
        <f t="shared" si="7"/>
        <v>9.6222085733964485E-3</v>
      </c>
    </row>
    <row r="115" spans="1:2" x14ac:dyDescent="0.2">
      <c r="A115" s="4">
        <v>1.0170392584514723</v>
      </c>
      <c r="B115" s="4">
        <f t="shared" si="7"/>
        <v>1.6895718535213638E-2</v>
      </c>
    </row>
    <row r="116" spans="1:2" x14ac:dyDescent="0.2">
      <c r="A116" s="4">
        <v>1.0313965956306124</v>
      </c>
      <c r="B116" s="4">
        <f t="shared" si="7"/>
        <v>3.0913801902700877E-2</v>
      </c>
    </row>
    <row r="117" spans="1:2" x14ac:dyDescent="0.2">
      <c r="A117" s="4">
        <v>0.96650531171826781</v>
      </c>
      <c r="B117" s="4">
        <f t="shared" si="7"/>
        <v>-3.4068484520330129E-2</v>
      </c>
    </row>
    <row r="118" spans="1:2" x14ac:dyDescent="0.2">
      <c r="A118" s="4">
        <v>1.0399327731092436</v>
      </c>
      <c r="B118" s="4">
        <f t="shared" si="7"/>
        <v>3.9156069822834302E-2</v>
      </c>
    </row>
    <row r="119" spans="1:2" x14ac:dyDescent="0.2">
      <c r="A119" s="4">
        <v>0.97372163682203117</v>
      </c>
      <c r="B119" s="4">
        <f t="shared" si="7"/>
        <v>-2.6629810003654095E-2</v>
      </c>
    </row>
    <row r="120" spans="1:2" x14ac:dyDescent="0.2">
      <c r="A120" s="4">
        <v>1.0176265560165976</v>
      </c>
      <c r="B120" s="4">
        <f t="shared" si="7"/>
        <v>1.7473009977631033E-2</v>
      </c>
    </row>
    <row r="121" spans="1:2" x14ac:dyDescent="0.2">
      <c r="A121" s="4">
        <v>1.0102100730688937</v>
      </c>
      <c r="B121" s="4">
        <f t="shared" si="7"/>
        <v>1.0158302363112798E-2</v>
      </c>
    </row>
    <row r="122" spans="1:2" x14ac:dyDescent="0.2">
      <c r="A122" s="4">
        <v>1.0090735897187511</v>
      </c>
      <c r="B122" s="4">
        <f t="shared" si="7"/>
        <v>9.032672030847835E-3</v>
      </c>
    </row>
    <row r="123" spans="1:2" x14ac:dyDescent="0.2">
      <c r="A123" s="4">
        <v>1.0310080000000001</v>
      </c>
      <c r="B123" s="4">
        <f t="shared" si="7"/>
        <v>3.0536964461556609E-2</v>
      </c>
    </row>
    <row r="124" spans="1:2" x14ac:dyDescent="0.2">
      <c r="A124" s="4">
        <v>0.9990378348179646</v>
      </c>
      <c r="B124" s="4">
        <f t="shared" si="7"/>
        <v>-9.6262836008052159E-4</v>
      </c>
    </row>
    <row r="125" spans="1:2" x14ac:dyDescent="0.2">
      <c r="A125" s="4">
        <v>1.0417236237106995</v>
      </c>
      <c r="B125" s="4">
        <f t="shared" si="7"/>
        <v>4.0876671787697605E-2</v>
      </c>
    </row>
    <row r="126" spans="1:2" x14ac:dyDescent="0.2">
      <c r="A126" s="4">
        <v>0.99442307118785611</v>
      </c>
      <c r="B126" s="4">
        <f t="shared" si="7"/>
        <v>-5.5925379406823366E-3</v>
      </c>
    </row>
    <row r="127" spans="1:2" x14ac:dyDescent="0.2">
      <c r="A127" s="4">
        <v>0.99343210172744723</v>
      </c>
      <c r="B127" s="4">
        <f t="shared" si="7"/>
        <v>-6.5895618245154332E-3</v>
      </c>
    </row>
    <row r="128" spans="1:2" x14ac:dyDescent="0.2">
      <c r="A128" s="4">
        <v>1.0028377358490566</v>
      </c>
      <c r="B128" s="4">
        <f t="shared" si="7"/>
        <v>2.8337170776945729E-3</v>
      </c>
    </row>
    <row r="129" spans="1:2" x14ac:dyDescent="0.2">
      <c r="A129" s="4">
        <v>1.0093922152984738</v>
      </c>
      <c r="B129" s="4">
        <f t="shared" ref="B129:B192" si="8">LN(A129)</f>
        <v>9.3483826875032719E-3</v>
      </c>
    </row>
    <row r="130" spans="1:2" x14ac:dyDescent="0.2">
      <c r="A130" s="4">
        <v>0.97858697921326543</v>
      </c>
      <c r="B130" s="4">
        <f t="shared" si="8"/>
        <v>-2.1645605740602054E-2</v>
      </c>
    </row>
    <row r="131" spans="1:2" x14ac:dyDescent="0.2">
      <c r="A131" s="4">
        <v>0.99427056349617526</v>
      </c>
      <c r="B131" s="4">
        <f t="shared" si="8"/>
        <v>-5.7459126881245605E-3</v>
      </c>
    </row>
    <row r="132" spans="1:2" x14ac:dyDescent="0.2">
      <c r="A132" s="4">
        <v>1.0009501915708812</v>
      </c>
      <c r="B132" s="4">
        <f t="shared" si="8"/>
        <v>9.4974042463143616E-4</v>
      </c>
    </row>
    <row r="133" spans="1:2" x14ac:dyDescent="0.2">
      <c r="A133" s="4">
        <v>1.0191389024987751</v>
      </c>
      <c r="B133" s="4">
        <f t="shared" si="8"/>
        <v>1.8958057511007556E-2</v>
      </c>
    </row>
    <row r="134" spans="1:2" x14ac:dyDescent="0.2">
      <c r="A134" s="4">
        <v>0.99155674408821859</v>
      </c>
      <c r="B134" s="4">
        <f t="shared" si="8"/>
        <v>-8.4791021120161781E-3</v>
      </c>
    </row>
    <row r="135" spans="1:2" x14ac:dyDescent="0.2">
      <c r="A135" s="4">
        <v>0.98390909090909096</v>
      </c>
      <c r="B135" s="4">
        <f t="shared" si="8"/>
        <v>-1.6221773485361139E-2</v>
      </c>
    </row>
    <row r="136" spans="1:2" x14ac:dyDescent="0.2">
      <c r="A136" s="4">
        <v>0.95860667097847174</v>
      </c>
      <c r="B136" s="4">
        <f t="shared" si="8"/>
        <v>-4.2274433196247393E-2</v>
      </c>
    </row>
    <row r="137" spans="1:2" x14ac:dyDescent="0.2">
      <c r="A137" s="4">
        <v>1.0130441767068272</v>
      </c>
      <c r="B137" s="4">
        <f t="shared" si="8"/>
        <v>1.2959834095358771E-2</v>
      </c>
    </row>
    <row r="138" spans="1:2" x14ac:dyDescent="0.2">
      <c r="A138" s="4">
        <v>0.96930005391519458</v>
      </c>
      <c r="B138" s="4">
        <f t="shared" si="8"/>
        <v>-3.1181061860761333E-2</v>
      </c>
    </row>
    <row r="139" spans="1:2" x14ac:dyDescent="0.2">
      <c r="A139" s="4">
        <v>1.0296436868108498</v>
      </c>
      <c r="B139" s="4">
        <f t="shared" si="8"/>
        <v>2.9212807257085246E-2</v>
      </c>
    </row>
    <row r="140" spans="1:2" x14ac:dyDescent="0.2">
      <c r="A140" s="4">
        <v>0.97019288823921945</v>
      </c>
      <c r="B140" s="4">
        <f t="shared" si="8"/>
        <v>-3.0260373398650234E-2</v>
      </c>
    </row>
    <row r="141" spans="1:2" x14ac:dyDescent="0.2">
      <c r="A141" s="4">
        <v>1.030722871835184</v>
      </c>
      <c r="B141" s="4">
        <f t="shared" si="8"/>
        <v>3.0260373398650186E-2</v>
      </c>
    </row>
    <row r="142" spans="1:2" x14ac:dyDescent="0.2">
      <c r="A142" s="4">
        <v>1.0059423559693665</v>
      </c>
      <c r="B142" s="4">
        <f t="shared" si="8"/>
        <v>5.9247698065687023E-3</v>
      </c>
    </row>
    <row r="143" spans="1:2" x14ac:dyDescent="0.2">
      <c r="A143" s="4">
        <v>0.97532853171594647</v>
      </c>
      <c r="B143" s="4">
        <f t="shared" si="8"/>
        <v>-2.4980909134981855E-2</v>
      </c>
    </row>
    <row r="144" spans="1:2" x14ac:dyDescent="0.2">
      <c r="A144" s="4">
        <v>1.006089068825911</v>
      </c>
      <c r="B144" s="4">
        <f t="shared" si="8"/>
        <v>6.0706053586345871E-3</v>
      </c>
    </row>
    <row r="145" spans="1:2" x14ac:dyDescent="0.2">
      <c r="A145" s="4">
        <v>0.99494575540031549</v>
      </c>
      <c r="B145" s="4">
        <f t="shared" si="8"/>
        <v>-5.067060495272631E-3</v>
      </c>
    </row>
    <row r="146" spans="1:2" x14ac:dyDescent="0.2">
      <c r="A146" s="4">
        <v>0.98890183135960652</v>
      </c>
      <c r="B146" s="4">
        <f t="shared" si="8"/>
        <v>-1.1160212792034005E-2</v>
      </c>
    </row>
    <row r="147" spans="1:2" x14ac:dyDescent="0.2">
      <c r="A147" s="4">
        <v>0.98975885875077707</v>
      </c>
      <c r="B147" s="4">
        <f t="shared" si="8"/>
        <v>-1.0293942542618739E-2</v>
      </c>
    </row>
    <row r="148" spans="1:2" x14ac:dyDescent="0.2">
      <c r="A148" s="4">
        <v>1.0165289256198347</v>
      </c>
      <c r="B148" s="4">
        <f t="shared" si="8"/>
        <v>1.6393809775676352E-2</v>
      </c>
    </row>
    <row r="149" spans="1:2" x14ac:dyDescent="0.2">
      <c r="A149" s="4">
        <v>1.0121951219512195</v>
      </c>
      <c r="B149" s="4">
        <f t="shared" si="8"/>
        <v>1.212136053234482E-2</v>
      </c>
    </row>
    <row r="150" spans="1:2" x14ac:dyDescent="0.2">
      <c r="A150" s="4">
        <v>0.96083534136546178</v>
      </c>
      <c r="B150" s="4">
        <f t="shared" si="8"/>
        <v>-3.995222562321981E-2</v>
      </c>
    </row>
    <row r="151" spans="1:2" x14ac:dyDescent="0.2">
      <c r="A151" s="4">
        <v>0.98224436567912798</v>
      </c>
      <c r="B151" s="4">
        <f t="shared" si="8"/>
        <v>-1.7915156697328859E-2</v>
      </c>
    </row>
    <row r="152" spans="1:2" x14ac:dyDescent="0.2">
      <c r="A152" s="4">
        <v>1.0712851063829787</v>
      </c>
      <c r="B152" s="4">
        <f t="shared" si="8"/>
        <v>6.8858961812231265E-2</v>
      </c>
    </row>
    <row r="153" spans="1:2" x14ac:dyDescent="0.2">
      <c r="A153" s="4">
        <v>0.98013918459436267</v>
      </c>
      <c r="B153" s="4">
        <f t="shared" si="8"/>
        <v>-2.0060692305840167E-2</v>
      </c>
    </row>
    <row r="154" spans="1:2" x14ac:dyDescent="0.2">
      <c r="A154" s="4">
        <v>1.0303786798080663</v>
      </c>
      <c r="B154" s="4">
        <f t="shared" si="8"/>
        <v>2.9926384973826818E-2</v>
      </c>
    </row>
    <row r="155" spans="1:2" x14ac:dyDescent="0.2">
      <c r="A155" s="4">
        <v>0.99902457443126402</v>
      </c>
      <c r="B155" s="4">
        <f t="shared" si="8"/>
        <v>-9.7590160584040025E-4</v>
      </c>
    </row>
    <row r="156" spans="1:2" x14ac:dyDescent="0.2">
      <c r="A156" s="4">
        <v>1.0118110236220472</v>
      </c>
      <c r="B156" s="4">
        <f t="shared" si="8"/>
        <v>1.1741817876683195E-2</v>
      </c>
    </row>
    <row r="157" spans="1:2" x14ac:dyDescent="0.2">
      <c r="A157" s="4">
        <v>0.98540077821011673</v>
      </c>
      <c r="B157" s="4">
        <f t="shared" si="8"/>
        <v>-1.4706839132260702E-2</v>
      </c>
    </row>
    <row r="158" spans="1:2" x14ac:dyDescent="0.2">
      <c r="A158" s="4">
        <v>0.98322592873388936</v>
      </c>
      <c r="B158" s="4">
        <f t="shared" si="8"/>
        <v>-1.6916349298251424E-2</v>
      </c>
    </row>
    <row r="159" spans="1:2" x14ac:dyDescent="0.2">
      <c r="A159" s="4">
        <v>1.0301365461847389</v>
      </c>
      <c r="B159" s="4">
        <f t="shared" si="8"/>
        <v>2.9691362566433316E-2</v>
      </c>
    </row>
    <row r="160" spans="1:2" x14ac:dyDescent="0.2">
      <c r="A160" s="4">
        <v>1.0253251411284034</v>
      </c>
      <c r="B160" s="4">
        <f t="shared" si="8"/>
        <v>2.5009773146623594E-2</v>
      </c>
    </row>
    <row r="161" spans="1:2" x14ac:dyDescent="0.2">
      <c r="A161" s="4">
        <v>1.0095209125475286</v>
      </c>
      <c r="B161" s="4">
        <f t="shared" si="8"/>
        <v>9.4758743041103467E-3</v>
      </c>
    </row>
    <row r="162" spans="1:2" x14ac:dyDescent="0.2">
      <c r="A162" s="4">
        <v>1.0338977943835121</v>
      </c>
      <c r="B162" s="4">
        <f t="shared" si="8"/>
        <v>3.333592631053893E-2</v>
      </c>
    </row>
    <row r="163" spans="1:2" x14ac:dyDescent="0.2">
      <c r="A163" s="4">
        <v>1.0045463818377873</v>
      </c>
      <c r="B163" s="4">
        <f t="shared" si="8"/>
        <v>4.5360782614050996E-3</v>
      </c>
    </row>
    <row r="164" spans="1:2" x14ac:dyDescent="0.2">
      <c r="A164" s="4">
        <v>0.99364646493951081</v>
      </c>
      <c r="B164" s="4">
        <f t="shared" si="8"/>
        <v>-6.3738046657487125E-3</v>
      </c>
    </row>
    <row r="165" spans="1:2" x14ac:dyDescent="0.2">
      <c r="A165" s="4">
        <v>0.97445255474452552</v>
      </c>
      <c r="B165" s="4">
        <f t="shared" si="8"/>
        <v>-2.5879447987820721E-2</v>
      </c>
    </row>
    <row r="166" spans="1:2" x14ac:dyDescent="0.2">
      <c r="A166" s="4">
        <v>1.0159101123595504</v>
      </c>
      <c r="B166" s="4">
        <f t="shared" si="8"/>
        <v>1.5784873155347535E-2</v>
      </c>
    </row>
    <row r="167" spans="1:2" x14ac:dyDescent="0.2">
      <c r="A167" s="4">
        <v>1.0166047307261252</v>
      </c>
      <c r="B167" s="4">
        <f t="shared" si="8"/>
        <v>1.6468379498221736E-2</v>
      </c>
    </row>
    <row r="168" spans="1:2" x14ac:dyDescent="0.2">
      <c r="A168" s="4">
        <v>0.99002001798717687</v>
      </c>
      <c r="B168" s="4">
        <f t="shared" si="8"/>
        <v>-1.0030115868859163E-2</v>
      </c>
    </row>
    <row r="169" spans="1:2" x14ac:dyDescent="0.2">
      <c r="A169" s="4">
        <v>1.0393846153846154</v>
      </c>
      <c r="B169" s="4">
        <f t="shared" si="8"/>
        <v>3.8628822043962181E-2</v>
      </c>
    </row>
    <row r="170" spans="1:2" x14ac:dyDescent="0.2">
      <c r="A170" s="4">
        <v>0.99207758888043085</v>
      </c>
      <c r="B170" s="4">
        <f t="shared" si="8"/>
        <v>-7.9539601586578659E-3</v>
      </c>
    </row>
    <row r="171" spans="1:2" x14ac:dyDescent="0.2">
      <c r="A171" s="4">
        <v>0.9795668978060702</v>
      </c>
      <c r="B171" s="4">
        <f t="shared" si="8"/>
        <v>-2.0644746016445198E-2</v>
      </c>
    </row>
    <row r="172" spans="1:2" x14ac:dyDescent="0.2">
      <c r="A172" s="4">
        <v>1.014505787809336</v>
      </c>
      <c r="B172" s="4">
        <f t="shared" si="8"/>
        <v>1.4401585353053296E-2</v>
      </c>
    </row>
    <row r="173" spans="1:2" x14ac:dyDescent="0.2">
      <c r="A173" s="4">
        <v>1.0116102833938632</v>
      </c>
      <c r="B173" s="4">
        <f t="shared" si="8"/>
        <v>1.1543401236365526E-2</v>
      </c>
    </row>
    <row r="174" spans="1:2" x14ac:dyDescent="0.2">
      <c r="A174" s="4">
        <v>0.99912367491166076</v>
      </c>
      <c r="B174" s="4">
        <f t="shared" si="8"/>
        <v>-8.767092856403505E-4</v>
      </c>
    </row>
    <row r="175" spans="1:2" x14ac:dyDescent="0.2">
      <c r="A175" s="4">
        <v>1.0176833408782255</v>
      </c>
      <c r="B175" s="4">
        <f t="shared" si="8"/>
        <v>1.7528809698085727E-2</v>
      </c>
    </row>
    <row r="176" spans="1:2" x14ac:dyDescent="0.2">
      <c r="A176" s="4">
        <v>0.98001056465289549</v>
      </c>
      <c r="B176" s="4">
        <f t="shared" si="8"/>
        <v>-2.0191927117569394E-2</v>
      </c>
    </row>
    <row r="177" spans="1:2" x14ac:dyDescent="0.2">
      <c r="A177" s="4">
        <v>1</v>
      </c>
      <c r="B177" s="4">
        <f t="shared" si="8"/>
        <v>0</v>
      </c>
    </row>
    <row r="178" spans="1:2" x14ac:dyDescent="0.2">
      <c r="A178" s="4">
        <v>1.0425531914893618</v>
      </c>
      <c r="B178" s="4">
        <f t="shared" si="8"/>
        <v>4.1672696400568081E-2</v>
      </c>
    </row>
    <row r="179" spans="1:2" x14ac:dyDescent="0.2">
      <c r="A179" s="4">
        <v>0.99575510204081641</v>
      </c>
      <c r="B179" s="4">
        <f t="shared" si="8"/>
        <v>-4.253933116471327E-3</v>
      </c>
    </row>
    <row r="180" spans="1:2" x14ac:dyDescent="0.2">
      <c r="A180" s="4">
        <v>0.97182598240148665</v>
      </c>
      <c r="B180" s="4">
        <f t="shared" si="8"/>
        <v>-2.8578521000707624E-2</v>
      </c>
    </row>
    <row r="181" spans="1:2" x14ac:dyDescent="0.2">
      <c r="A181" s="4">
        <v>1.0158029412591738</v>
      </c>
      <c r="B181" s="4">
        <f t="shared" si="8"/>
        <v>1.5679374890929607E-2</v>
      </c>
    </row>
    <row r="182" spans="1:2" x14ac:dyDescent="0.2">
      <c r="A182" s="4">
        <v>0.96022145328719732</v>
      </c>
      <c r="B182" s="4">
        <f t="shared" si="8"/>
        <v>-4.0591340615415125E-2</v>
      </c>
    </row>
    <row r="183" spans="1:2" x14ac:dyDescent="0.2">
      <c r="A183" s="4">
        <v>0.99458025830258301</v>
      </c>
      <c r="B183" s="4">
        <f t="shared" si="8"/>
        <v>-5.434481779866958E-3</v>
      </c>
    </row>
    <row r="184" spans="1:2" x14ac:dyDescent="0.2">
      <c r="A184" s="4">
        <v>0.9873333333333334</v>
      </c>
      <c r="B184" s="4">
        <f t="shared" si="8"/>
        <v>-1.2747572822502587E-2</v>
      </c>
    </row>
    <row r="185" spans="1:2" x14ac:dyDescent="0.2">
      <c r="A185" s="4">
        <v>1.0036696709039132</v>
      </c>
      <c r="B185" s="4">
        <f t="shared" si="8"/>
        <v>3.6629540889600294E-3</v>
      </c>
    </row>
    <row r="186" spans="1:2" x14ac:dyDescent="0.2">
      <c r="A186" s="4">
        <v>0.97712647712647704</v>
      </c>
      <c r="B186" s="4">
        <f t="shared" si="8"/>
        <v>-2.3139180736015789E-2</v>
      </c>
    </row>
    <row r="187" spans="1:2" x14ac:dyDescent="0.2">
      <c r="A187" s="4">
        <v>1.0234089684487817</v>
      </c>
      <c r="B187" s="4">
        <f t="shared" si="8"/>
        <v>2.3139180736015758E-2</v>
      </c>
    </row>
    <row r="188" spans="1:2" x14ac:dyDescent="0.2">
      <c r="A188" s="4">
        <v>1.0073125073125073</v>
      </c>
      <c r="B188" s="4">
        <f t="shared" si="8"/>
        <v>7.2859005602225729E-3</v>
      </c>
    </row>
    <row r="189" spans="1:2" x14ac:dyDescent="0.2">
      <c r="A189" s="4">
        <v>1.0235786050293281</v>
      </c>
      <c r="B189" s="4">
        <f t="shared" si="8"/>
        <v>2.3304923394283545E-2</v>
      </c>
    </row>
    <row r="190" spans="1:2" x14ac:dyDescent="0.2">
      <c r="A190" s="4">
        <v>1.0159716312056739</v>
      </c>
      <c r="B190" s="4">
        <f t="shared" si="8"/>
        <v>1.5845426724803147E-2</v>
      </c>
    </row>
    <row r="191" spans="1:2" x14ac:dyDescent="0.2">
      <c r="A191" s="4">
        <v>1.004132577555636</v>
      </c>
      <c r="B191" s="4">
        <f t="shared" si="8"/>
        <v>4.1240619099915873E-3</v>
      </c>
    </row>
    <row r="192" spans="1:2" x14ac:dyDescent="0.2">
      <c r="A192" s="4">
        <v>0.98545646672784415</v>
      </c>
      <c r="B192" s="4">
        <f t="shared" si="8"/>
        <v>-1.4650327157194757E-2</v>
      </c>
    </row>
    <row r="193" spans="1:2" x14ac:dyDescent="0.2">
      <c r="A193" s="4">
        <v>1.0132061628760087</v>
      </c>
      <c r="B193" s="4">
        <f t="shared" ref="B193:B251" si="9">LN(A193)</f>
        <v>1.3119721712759432E-2</v>
      </c>
    </row>
    <row r="194" spans="1:2" x14ac:dyDescent="0.2">
      <c r="A194" s="4">
        <v>1.0087172060379881</v>
      </c>
      <c r="B194" s="4">
        <f t="shared" si="9"/>
        <v>8.6794305697229339E-3</v>
      </c>
    </row>
    <row r="195" spans="1:2" x14ac:dyDescent="0.2">
      <c r="A195" s="4">
        <v>0.99050222259035314</v>
      </c>
      <c r="B195" s="4">
        <f t="shared" si="9"/>
        <v>-9.5431689385748406E-3</v>
      </c>
    </row>
    <row r="196" spans="1:2" x14ac:dyDescent="0.2">
      <c r="A196" s="4">
        <v>0.97995818815331004</v>
      </c>
      <c r="B196" s="4">
        <f t="shared" si="9"/>
        <v>-2.024537337738647E-2</v>
      </c>
    </row>
    <row r="197" spans="1:2" x14ac:dyDescent="0.2">
      <c r="A197" s="4">
        <v>0.98756968938445788</v>
      </c>
      <c r="B197" s="4">
        <f t="shared" si="9"/>
        <v>-1.2508213168348345E-2</v>
      </c>
    </row>
    <row r="198" spans="1:2" x14ac:dyDescent="0.2">
      <c r="A198" s="4">
        <v>0.96759699300095048</v>
      </c>
      <c r="B198" s="4">
        <f t="shared" si="9"/>
        <v>-3.2939607939239168E-2</v>
      </c>
    </row>
    <row r="199" spans="1:2" x14ac:dyDescent="0.2">
      <c r="A199" s="4">
        <v>1.0027981187116748</v>
      </c>
      <c r="B199" s="4">
        <f t="shared" si="9"/>
        <v>2.7942112648155007E-3</v>
      </c>
    </row>
    <row r="200" spans="1:2" x14ac:dyDescent="0.2">
      <c r="A200" s="4">
        <v>1</v>
      </c>
      <c r="B200" s="4">
        <f t="shared" si="9"/>
        <v>0</v>
      </c>
    </row>
    <row r="201" spans="1:2" x14ac:dyDescent="0.2">
      <c r="A201" s="4">
        <v>1.0380254096414152</v>
      </c>
      <c r="B201" s="4">
        <f t="shared" si="9"/>
        <v>3.7320263867409421E-2</v>
      </c>
    </row>
    <row r="202" spans="1:2" x14ac:dyDescent="0.2">
      <c r="A202" s="4">
        <v>0.98927621607709681</v>
      </c>
      <c r="B202" s="4">
        <f t="shared" si="9"/>
        <v>-1.0781698105304605E-2</v>
      </c>
    </row>
    <row r="203" spans="1:2" x14ac:dyDescent="0.2">
      <c r="A203" s="4">
        <v>0.9620454414060241</v>
      </c>
      <c r="B203" s="4">
        <f t="shared" si="9"/>
        <v>-3.8693593043235198E-2</v>
      </c>
    </row>
    <row r="204" spans="1:2" x14ac:dyDescent="0.2">
      <c r="A204" s="4">
        <v>0.99906853760403835</v>
      </c>
      <c r="B204" s="4">
        <f t="shared" si="9"/>
        <v>-9.3189647663334031E-4</v>
      </c>
    </row>
    <row r="205" spans="1:2" x14ac:dyDescent="0.2">
      <c r="A205" s="4">
        <v>1.0112781954887218</v>
      </c>
      <c r="B205" s="4">
        <f t="shared" si="9"/>
        <v>1.1215070820140003E-2</v>
      </c>
    </row>
    <row r="206" spans="1:2" x14ac:dyDescent="0.2">
      <c r="A206" s="4">
        <v>1.028817843866171</v>
      </c>
      <c r="B206" s="4">
        <f t="shared" si="9"/>
        <v>2.8410418699728487E-2</v>
      </c>
    </row>
    <row r="207" spans="1:2" x14ac:dyDescent="0.2">
      <c r="A207" s="4">
        <v>1.0252934034803722</v>
      </c>
      <c r="B207" s="4">
        <f t="shared" si="9"/>
        <v>2.4978818927354301E-2</v>
      </c>
    </row>
    <row r="208" spans="1:2" x14ac:dyDescent="0.2">
      <c r="A208" s="4">
        <v>1.0431644534664073</v>
      </c>
      <c r="B208" s="4">
        <f t="shared" si="9"/>
        <v>4.2258837095138432E-2</v>
      </c>
    </row>
    <row r="209" spans="1:2" x14ac:dyDescent="0.2">
      <c r="A209" s="4">
        <v>0.9848108108108109</v>
      </c>
      <c r="B209" s="4">
        <f t="shared" si="9"/>
        <v>-1.5305726500731063E-2</v>
      </c>
    </row>
    <row r="210" spans="1:2" x14ac:dyDescent="0.2">
      <c r="A210" s="4">
        <v>1.0051320050496733</v>
      </c>
      <c r="B210" s="4">
        <f t="shared" si="9"/>
        <v>5.118881193737929E-3</v>
      </c>
    </row>
    <row r="211" spans="1:2" x14ac:dyDescent="0.2">
      <c r="A211" s="4">
        <v>0.97610921501706482</v>
      </c>
      <c r="B211" s="4">
        <f t="shared" si="9"/>
        <v>-2.4180798197214741E-2</v>
      </c>
    </row>
    <row r="212" spans="1:2" x14ac:dyDescent="0.2">
      <c r="A212" s="4">
        <v>0.97902097902097907</v>
      </c>
      <c r="B212" s="4">
        <f t="shared" si="9"/>
        <v>-2.1202207650602937E-2</v>
      </c>
    </row>
    <row r="213" spans="1:2" x14ac:dyDescent="0.2">
      <c r="A213" s="4">
        <v>1.0491142857142857</v>
      </c>
      <c r="B213" s="4">
        <f t="shared" si="9"/>
        <v>4.7946270776579557E-2</v>
      </c>
    </row>
    <row r="214" spans="1:2" x14ac:dyDescent="0.2">
      <c r="A214" s="4">
        <v>1.0255181241319207</v>
      </c>
      <c r="B214" s="4">
        <f t="shared" si="9"/>
        <v>2.5197971832847749E-2</v>
      </c>
    </row>
    <row r="215" spans="1:2" x14ac:dyDescent="0.2">
      <c r="A215" s="4">
        <v>1.0556086679413639</v>
      </c>
      <c r="B215" s="4">
        <f t="shared" si="9"/>
        <v>5.4117537001499696E-2</v>
      </c>
    </row>
    <row r="216" spans="1:2" x14ac:dyDescent="0.2">
      <c r="A216" s="4">
        <v>1.0534591194968554</v>
      </c>
      <c r="B216" s="4">
        <f t="shared" si="9"/>
        <v>5.2079149044889694E-2</v>
      </c>
    </row>
    <row r="217" spans="1:2" x14ac:dyDescent="0.2">
      <c r="A217" s="4">
        <v>0.9962746268656717</v>
      </c>
      <c r="B217" s="4">
        <f t="shared" si="9"/>
        <v>-3.7323296191988094E-3</v>
      </c>
    </row>
    <row r="218" spans="1:2" x14ac:dyDescent="0.2">
      <c r="A218" s="4">
        <v>0.99249742323641499</v>
      </c>
      <c r="B218" s="4">
        <f t="shared" si="9"/>
        <v>-7.5308626595119365E-3</v>
      </c>
    </row>
    <row r="219" spans="1:2" x14ac:dyDescent="0.2">
      <c r="A219" s="4">
        <v>1.0150944307588272</v>
      </c>
      <c r="B219" s="4">
        <f t="shared" si="9"/>
        <v>1.4981643396613656E-2</v>
      </c>
    </row>
    <row r="220" spans="1:2" x14ac:dyDescent="0.2">
      <c r="A220" s="4">
        <v>1.0081844352977565</v>
      </c>
      <c r="B220" s="4">
        <f t="shared" si="9"/>
        <v>8.1511244374809465E-3</v>
      </c>
    </row>
    <row r="221" spans="1:2" x14ac:dyDescent="0.2">
      <c r="A221" s="4">
        <v>1.0376165191740414</v>
      </c>
      <c r="B221" s="4">
        <f t="shared" si="9"/>
        <v>3.692627445431599E-2</v>
      </c>
    </row>
    <row r="222" spans="1:2" x14ac:dyDescent="0.2">
      <c r="A222" s="4">
        <v>1.002137869862858</v>
      </c>
      <c r="B222" s="4">
        <f t="shared" si="9"/>
        <v>2.1355878709052043E-3</v>
      </c>
    </row>
    <row r="223" spans="1:2" x14ac:dyDescent="0.2">
      <c r="A223" s="4">
        <v>0.99289653450740978</v>
      </c>
      <c r="B223" s="4">
        <f t="shared" si="9"/>
        <v>-7.1288152222119512E-3</v>
      </c>
    </row>
    <row r="224" spans="1:2" x14ac:dyDescent="0.2">
      <c r="A224" s="4">
        <v>1.0114285714285713</v>
      </c>
      <c r="B224" s="4">
        <f t="shared" si="9"/>
        <v>1.1363758650315003E-2</v>
      </c>
    </row>
    <row r="225" spans="1:2" x14ac:dyDescent="0.2">
      <c r="A225" s="4">
        <v>1.0444971751412431</v>
      </c>
      <c r="B225" s="4">
        <f t="shared" si="9"/>
        <v>4.3535597502681739E-2</v>
      </c>
    </row>
    <row r="226" spans="1:2" x14ac:dyDescent="0.2">
      <c r="A226" s="4">
        <v>1.008113546377031</v>
      </c>
      <c r="B226" s="4">
        <f t="shared" si="9"/>
        <v>8.080808520489537E-3</v>
      </c>
    </row>
    <row r="227" spans="1:2" x14ac:dyDescent="0.2">
      <c r="A227" s="4">
        <v>0.99529982401167527</v>
      </c>
      <c r="B227" s="4">
        <f t="shared" si="9"/>
        <v>-4.7112565495106128E-3</v>
      </c>
    </row>
    <row r="228" spans="1:2" x14ac:dyDescent="0.2">
      <c r="A228" s="4">
        <v>0.96159568733153644</v>
      </c>
      <c r="B228" s="4">
        <f t="shared" si="9"/>
        <v>-3.9161200099420319E-2</v>
      </c>
    </row>
    <row r="229" spans="1:2" x14ac:dyDescent="0.2">
      <c r="A229" s="4">
        <v>1.025227609095394</v>
      </c>
      <c r="B229" s="4">
        <f t="shared" si="9"/>
        <v>2.491464559326283E-2</v>
      </c>
    </row>
    <row r="230" spans="1:2" x14ac:dyDescent="0.2">
      <c r="A230" s="4">
        <v>1.0109363721866182</v>
      </c>
      <c r="B230" s="4">
        <f t="shared" si="9"/>
        <v>1.0877002535178471E-2</v>
      </c>
    </row>
    <row r="231" spans="1:2" x14ac:dyDescent="0.2">
      <c r="A231" s="4">
        <v>1.0337956251757934</v>
      </c>
      <c r="B231" s="4">
        <f t="shared" si="9"/>
        <v>3.3237101981133554E-2</v>
      </c>
    </row>
    <row r="232" spans="1:2" x14ac:dyDescent="0.2">
      <c r="A232" s="4">
        <v>1.0281283355308595</v>
      </c>
      <c r="B232" s="4">
        <f t="shared" si="9"/>
        <v>2.7739999251671418E-2</v>
      </c>
    </row>
    <row r="233" spans="1:2" x14ac:dyDescent="0.2">
      <c r="A233" s="4">
        <v>1.0330788804071247</v>
      </c>
      <c r="B233" s="4">
        <f t="shared" si="9"/>
        <v>3.2543547732471423E-2</v>
      </c>
    </row>
    <row r="234" spans="1:2" x14ac:dyDescent="0.2">
      <c r="A234" s="4">
        <v>0.9846108374384237</v>
      </c>
      <c r="B234" s="4">
        <f t="shared" si="9"/>
        <v>-1.5508804773230222E-2</v>
      </c>
    </row>
    <row r="235" spans="1:2" x14ac:dyDescent="0.2">
      <c r="A235" s="4">
        <v>0.98687186055354326</v>
      </c>
      <c r="B235" s="4">
        <f t="shared" si="9"/>
        <v>-1.3215075176993385E-2</v>
      </c>
    </row>
    <row r="236" spans="1:2" x14ac:dyDescent="0.2">
      <c r="A236" s="4">
        <v>1.0120252266136718</v>
      </c>
      <c r="B236" s="4">
        <f t="shared" si="9"/>
        <v>1.1953498038454633E-2</v>
      </c>
    </row>
    <row r="237" spans="1:2" x14ac:dyDescent="0.2">
      <c r="A237" s="4">
        <v>1.0137859175249468</v>
      </c>
      <c r="B237" s="4">
        <f t="shared" si="9"/>
        <v>1.3691756177376129E-2</v>
      </c>
    </row>
    <row r="238" spans="1:2" x14ac:dyDescent="0.2">
      <c r="A238" s="4">
        <v>0.96788156698422734</v>
      </c>
      <c r="B238" s="4">
        <f t="shared" si="9"/>
        <v>-3.2645547347496244E-2</v>
      </c>
    </row>
    <row r="239" spans="1:2" x14ac:dyDescent="0.2">
      <c r="A239" s="4">
        <v>0.97894586370969394</v>
      </c>
      <c r="B239" s="4">
        <f t="shared" si="9"/>
        <v>-2.1278935519208939E-2</v>
      </c>
    </row>
    <row r="240" spans="1:2" x14ac:dyDescent="0.2">
      <c r="A240" s="4">
        <v>1.0208602778589011</v>
      </c>
      <c r="B240" s="4">
        <f t="shared" si="9"/>
        <v>2.0645681491694243E-2</v>
      </c>
    </row>
    <row r="241" spans="1:2" x14ac:dyDescent="0.2">
      <c r="A241" s="4">
        <v>1.0185132208100045</v>
      </c>
      <c r="B241" s="4">
        <f t="shared" si="9"/>
        <v>1.8343937268128246E-2</v>
      </c>
    </row>
    <row r="242" spans="1:2" x14ac:dyDescent="0.2">
      <c r="A242" s="4">
        <v>1.0357314822245405</v>
      </c>
      <c r="B242" s="4">
        <f t="shared" si="9"/>
        <v>3.5107923200575604E-2</v>
      </c>
    </row>
    <row r="243" spans="1:2" x14ac:dyDescent="0.2">
      <c r="A243" s="4">
        <v>1.0072639225181599</v>
      </c>
      <c r="B243" s="4">
        <f t="shared" si="9"/>
        <v>7.2376673002306031E-3</v>
      </c>
    </row>
    <row r="244" spans="1:2" x14ac:dyDescent="0.2">
      <c r="A244" s="4">
        <v>0.98557692307692313</v>
      </c>
      <c r="B244" s="4">
        <f t="shared" si="9"/>
        <v>-1.4528100562909744E-2</v>
      </c>
    </row>
    <row r="245" spans="1:2" x14ac:dyDescent="0.2">
      <c r="A245" s="4">
        <v>1.0189073170731708</v>
      </c>
      <c r="B245" s="4">
        <f t="shared" si="9"/>
        <v>1.8730795318053273E-2</v>
      </c>
    </row>
    <row r="246" spans="1:2" x14ac:dyDescent="0.2">
      <c r="A246" s="4">
        <v>1</v>
      </c>
      <c r="B246" s="4">
        <f t="shared" si="9"/>
        <v>0</v>
      </c>
    </row>
    <row r="247" spans="1:2" x14ac:dyDescent="0.2">
      <c r="A247" s="4">
        <v>1.0071812941649592</v>
      </c>
      <c r="B247" s="4">
        <f t="shared" si="9"/>
        <v>7.1556314597294533E-3</v>
      </c>
    </row>
    <row r="248" spans="1:2" x14ac:dyDescent="0.2">
      <c r="A248" s="4">
        <v>1</v>
      </c>
      <c r="B248" s="4">
        <f t="shared" si="9"/>
        <v>0</v>
      </c>
    </row>
    <row r="249" spans="1:2" x14ac:dyDescent="0.2">
      <c r="A249" s="4">
        <v>1.008917367000038</v>
      </c>
      <c r="B249" s="4">
        <f t="shared" si="9"/>
        <v>8.877842081283371E-3</v>
      </c>
    </row>
    <row r="250" spans="1:2" x14ac:dyDescent="0.2">
      <c r="A250" s="4">
        <v>1.0005842112206245</v>
      </c>
      <c r="B250" s="4">
        <f t="shared" si="9"/>
        <v>5.8404063568450305E-4</v>
      </c>
    </row>
    <row r="251" spans="1:2" x14ac:dyDescent="0.2">
      <c r="A251" s="4">
        <v>1.0088333898368931</v>
      </c>
      <c r="B251" s="4">
        <f t="shared" si="9"/>
        <v>8.7946036903088273E-3</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chi sq test</vt:lpstr>
      <vt:lpstr>simulation</vt:lpstr>
      <vt:lpstr>chi sq lognormal </vt:lpstr>
    </vt:vector>
  </TitlesOfParts>
  <Company>Le Moyne College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Wright</dc:creator>
  <cp:lastModifiedBy>LeMoyne College</cp:lastModifiedBy>
  <dcterms:created xsi:type="dcterms:W3CDTF">2014-09-30T11:50:21Z</dcterms:created>
  <dcterms:modified xsi:type="dcterms:W3CDTF">2014-10-16T13:46:24Z</dcterms:modified>
</cp:coreProperties>
</file>