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90" windowWidth="19995" windowHeight="9465" activeTab="3"/>
  </bookViews>
  <sheets>
    <sheet name="chi sq test" sheetId="3" r:id="rId1"/>
    <sheet name="CB_DATA_" sheetId="5" state="veryHidden" r:id="rId2"/>
    <sheet name="simulation" sheetId="1" r:id="rId3"/>
    <sheet name="chi sq lognormal " sheetId="4" r:id="rId4"/>
  </sheets>
  <definedNames>
    <definedName name="CB_Block_00000000000000000000000000000000" localSheetId="2" hidden="1">"'7.0.0.0"</definedName>
    <definedName name="CB_Block_00000000000000000000000000000001" localSheetId="1" hidden="1">"'635481925903048065"</definedName>
    <definedName name="CB_Block_00000000000000000000000000000001" localSheetId="2" hidden="1">"'635481925306542835"</definedName>
    <definedName name="CB_Block_00000000000000000000000000000003" localSheetId="2" hidden="1">"'11.1.3708.0"</definedName>
    <definedName name="CB_BlockExt_00000000000000000000000000000003" localSheetId="2" hidden="1">"'11.1.2.3.500"</definedName>
    <definedName name="CBWorkbookPriority" localSheetId="1" hidden="1">-535474622</definedName>
    <definedName name="CBx_1adae41ef99f42ddaed0fa486cdeeabd" localSheetId="1" hidden="1">"'CB_DATA_'!$A$1"</definedName>
    <definedName name="CBx_31f8ee3c2a24439dbe76332e977db844" localSheetId="1" hidden="1">"'simulation'!$A$1"</definedName>
    <definedName name="CBx_Sheet_Guid" localSheetId="1" hidden="1">"'1adae41e-f99f-42dd-aed0-fa486cdeeabd"</definedName>
    <definedName name="CBx_Sheet_Guid" localSheetId="2" hidden="1">"'31f8ee3c-2a24-439d-be76-332e977db844"</definedName>
    <definedName name="CBx_SheetRef" localSheetId="1" hidden="1">CB_DATA_!$A$14</definedName>
    <definedName name="CBx_SheetRef" localSheetId="2" hidden="1">CB_DATA_!$B$14</definedName>
    <definedName name="CBx_StorageType" localSheetId="1" hidden="1">2</definedName>
    <definedName name="CBx_StorageType" localSheetId="2" hidden="1">2</definedName>
  </definedNames>
  <calcPr calcId="145621" calcMode="autoNoTable"/>
</workbook>
</file>

<file path=xl/calcChain.xml><?xml version="1.0" encoding="utf-8"?>
<calcChain xmlns="http://schemas.openxmlformats.org/spreadsheetml/2006/main">
  <c r="B11" i="5" l="1"/>
  <c r="A11" i="5"/>
  <c r="M4" i="1"/>
  <c r="K6" i="1"/>
  <c r="L6" i="1" s="1"/>
  <c r="K7" i="1"/>
  <c r="L7" i="1" s="1"/>
  <c r="K8" i="1"/>
  <c r="L8" i="1" s="1"/>
  <c r="K9" i="1"/>
  <c r="L9" i="1" s="1"/>
  <c r="K10" i="1"/>
  <c r="L10" i="1" s="1"/>
  <c r="K11" i="1"/>
  <c r="L11" i="1" s="1"/>
  <c r="K12" i="1"/>
  <c r="L12" i="1" s="1"/>
  <c r="K13" i="1"/>
  <c r="L13" i="1" s="1"/>
  <c r="K14" i="1"/>
  <c r="L14" i="1" s="1"/>
  <c r="K15" i="1"/>
  <c r="L15" i="1" s="1"/>
  <c r="K16" i="1"/>
  <c r="L16" i="1" s="1"/>
  <c r="K17" i="1"/>
  <c r="L17" i="1" s="1"/>
  <c r="K18" i="1"/>
  <c r="L18" i="1" s="1"/>
  <c r="K19" i="1"/>
  <c r="L19" i="1" s="1"/>
  <c r="K20" i="1"/>
  <c r="L20" i="1" s="1"/>
  <c r="K21" i="1"/>
  <c r="L21" i="1" s="1"/>
  <c r="K22" i="1"/>
  <c r="L22" i="1" s="1"/>
  <c r="K23" i="1"/>
  <c r="L23" i="1" s="1"/>
  <c r="K24" i="1"/>
  <c r="L24" i="1" s="1"/>
  <c r="K25" i="1"/>
  <c r="L25" i="1" s="1"/>
  <c r="K26" i="1"/>
  <c r="L26" i="1" s="1"/>
  <c r="K27" i="1"/>
  <c r="L27" i="1" s="1"/>
  <c r="K28" i="1"/>
  <c r="L28" i="1" s="1"/>
  <c r="K29" i="1"/>
  <c r="L29" i="1" s="1"/>
  <c r="K30" i="1"/>
  <c r="L30" i="1" s="1"/>
  <c r="K31" i="1"/>
  <c r="L31" i="1" s="1"/>
  <c r="K32" i="1"/>
  <c r="L32" i="1" s="1"/>
  <c r="K33" i="1"/>
  <c r="L33" i="1" s="1"/>
  <c r="K34" i="1"/>
  <c r="L34" i="1" s="1"/>
  <c r="K35" i="1"/>
  <c r="L35" i="1" s="1"/>
  <c r="K36" i="1"/>
  <c r="L36" i="1" s="1"/>
  <c r="K37" i="1"/>
  <c r="L37" i="1" s="1"/>
  <c r="K38" i="1"/>
  <c r="L38" i="1" s="1"/>
  <c r="K39" i="1"/>
  <c r="L39" i="1" s="1"/>
  <c r="K40" i="1"/>
  <c r="L40" i="1" s="1"/>
  <c r="K41" i="1"/>
  <c r="L41" i="1" s="1"/>
  <c r="K42" i="1"/>
  <c r="L42" i="1" s="1"/>
  <c r="K43" i="1"/>
  <c r="L43" i="1" s="1"/>
  <c r="K44" i="1"/>
  <c r="L44" i="1" s="1"/>
  <c r="K45" i="1"/>
  <c r="L45" i="1" s="1"/>
  <c r="K46" i="1"/>
  <c r="L46" i="1" s="1"/>
  <c r="K47" i="1"/>
  <c r="L47" i="1" s="1"/>
  <c r="K48" i="1"/>
  <c r="L48" i="1" s="1"/>
  <c r="K49" i="1"/>
  <c r="L49" i="1" s="1"/>
  <c r="K50" i="1"/>
  <c r="L50" i="1" s="1"/>
  <c r="K51" i="1"/>
  <c r="L51" i="1" s="1"/>
  <c r="K52" i="1"/>
  <c r="L52" i="1" s="1"/>
  <c r="K53" i="1"/>
  <c r="L53" i="1" s="1"/>
  <c r="K54" i="1"/>
  <c r="L54" i="1" s="1"/>
  <c r="K55" i="1"/>
  <c r="L55" i="1" s="1"/>
  <c r="K56" i="1"/>
  <c r="L56" i="1" s="1"/>
  <c r="K57" i="1"/>
  <c r="L57" i="1" s="1"/>
  <c r="K58" i="1"/>
  <c r="L58" i="1" s="1"/>
  <c r="K59" i="1"/>
  <c r="L59" i="1" s="1"/>
  <c r="K60" i="1"/>
  <c r="L60" i="1" s="1"/>
  <c r="K61" i="1"/>
  <c r="L61" i="1" s="1"/>
  <c r="K62" i="1"/>
  <c r="L62" i="1" s="1"/>
  <c r="K63" i="1"/>
  <c r="L63" i="1" s="1"/>
  <c r="K64" i="1"/>
  <c r="L64" i="1" s="1"/>
  <c r="K5" i="1"/>
  <c r="L5" i="1" s="1"/>
  <c r="M5" i="1" s="1"/>
  <c r="M6" i="1" s="1"/>
  <c r="M7" i="1" s="1"/>
  <c r="M8" i="1" s="1"/>
  <c r="M9" i="1" s="1"/>
  <c r="M10" i="1" s="1"/>
  <c r="M11" i="1" s="1"/>
  <c r="M12" i="1" s="1"/>
  <c r="M13" i="1" s="1"/>
  <c r="M14" i="1" s="1"/>
  <c r="M15" i="1" s="1"/>
  <c r="M16" i="1" s="1"/>
  <c r="M17" i="1" s="1"/>
  <c r="M18" i="1" s="1"/>
  <c r="M19" i="1" s="1"/>
  <c r="M20" i="1" s="1"/>
  <c r="M21" i="1" s="1"/>
  <c r="M22" i="1" s="1"/>
  <c r="M23" i="1" s="1"/>
  <c r="M24" i="1" s="1"/>
  <c r="M25" i="1" s="1"/>
  <c r="M26" i="1" s="1"/>
  <c r="M27" i="1" s="1"/>
  <c r="M28" i="1" s="1"/>
  <c r="M29" i="1" s="1"/>
  <c r="M30" i="1" s="1"/>
  <c r="M31" i="1" s="1"/>
  <c r="M32" i="1" s="1"/>
  <c r="M33" i="1" s="1"/>
  <c r="M34" i="1" s="1"/>
  <c r="M35" i="1" s="1"/>
  <c r="M36" i="1" s="1"/>
  <c r="M37" i="1" s="1"/>
  <c r="M38" i="1" s="1"/>
  <c r="M39" i="1" s="1"/>
  <c r="M40" i="1" s="1"/>
  <c r="M41" i="1" s="1"/>
  <c r="M42" i="1" s="1"/>
  <c r="M43" i="1" s="1"/>
  <c r="M44" i="1" s="1"/>
  <c r="M45" i="1" s="1"/>
  <c r="M46" i="1" s="1"/>
  <c r="M47" i="1" s="1"/>
  <c r="M48" i="1" s="1"/>
  <c r="M49" i="1" s="1"/>
  <c r="M50" i="1" s="1"/>
  <c r="M51" i="1" s="1"/>
  <c r="M52" i="1" s="1"/>
  <c r="M53" i="1" s="1"/>
  <c r="M54" i="1" s="1"/>
  <c r="M55" i="1" s="1"/>
  <c r="M56" i="1" s="1"/>
  <c r="M57" i="1" s="1"/>
  <c r="M58" i="1" s="1"/>
  <c r="M59" i="1" s="1"/>
  <c r="M60" i="1" s="1"/>
  <c r="M61" i="1" s="1"/>
  <c r="M62" i="1" s="1"/>
  <c r="M63" i="1" s="1"/>
  <c r="M64" i="1" s="1"/>
  <c r="I6" i="1"/>
  <c r="I7" i="1"/>
  <c r="I8" i="1"/>
  <c r="I9" i="1"/>
  <c r="I10" i="1"/>
  <c r="I11" i="1"/>
  <c r="I12" i="1"/>
  <c r="I13" i="1"/>
  <c r="I14" i="1"/>
  <c r="I15" i="1"/>
  <c r="I16" i="1"/>
  <c r="I17" i="1"/>
  <c r="I18" i="1"/>
  <c r="I19" i="1"/>
  <c r="I20" i="1"/>
  <c r="I21" i="1"/>
  <c r="I22" i="1"/>
  <c r="I23" i="1"/>
  <c r="I24" i="1"/>
  <c r="I25" i="1"/>
  <c r="I26" i="1"/>
  <c r="I27" i="1"/>
  <c r="I28" i="1"/>
  <c r="I29" i="1"/>
  <c r="I30" i="1"/>
  <c r="I31" i="1"/>
  <c r="I32" i="1"/>
  <c r="I33" i="1"/>
  <c r="I34" i="1"/>
  <c r="I35" i="1"/>
  <c r="I36" i="1"/>
  <c r="I37" i="1"/>
  <c r="I38" i="1"/>
  <c r="I39" i="1"/>
  <c r="I40" i="1"/>
  <c r="I41" i="1"/>
  <c r="I42" i="1"/>
  <c r="I43" i="1"/>
  <c r="I44" i="1"/>
  <c r="I45" i="1"/>
  <c r="I46" i="1"/>
  <c r="I47" i="1"/>
  <c r="I48" i="1"/>
  <c r="I49" i="1"/>
  <c r="I50" i="1"/>
  <c r="I51" i="1"/>
  <c r="I52" i="1"/>
  <c r="I53" i="1"/>
  <c r="I54" i="1"/>
  <c r="I55" i="1"/>
  <c r="I56" i="1"/>
  <c r="I57" i="1"/>
  <c r="I58" i="1"/>
  <c r="I59" i="1"/>
  <c r="I60" i="1"/>
  <c r="I61" i="1"/>
  <c r="I62" i="1"/>
  <c r="I63" i="1"/>
  <c r="I64" i="1"/>
  <c r="I5" i="1"/>
  <c r="J5" i="1" s="1"/>
  <c r="J6" i="1" s="1"/>
  <c r="J7" i="1" s="1"/>
  <c r="J8" i="1" s="1"/>
  <c r="J9" i="1" s="1"/>
  <c r="J10" i="1" s="1"/>
  <c r="J11" i="1" s="1"/>
  <c r="J12" i="1" s="1"/>
  <c r="J13" i="1" s="1"/>
  <c r="J14" i="1" s="1"/>
  <c r="J15" i="1" s="1"/>
  <c r="J16" i="1" s="1"/>
  <c r="J17" i="1" s="1"/>
  <c r="J18" i="1" s="1"/>
  <c r="J19" i="1" s="1"/>
  <c r="J20" i="1" s="1"/>
  <c r="J21" i="1" s="1"/>
  <c r="J22" i="1" s="1"/>
  <c r="J23" i="1" s="1"/>
  <c r="J24" i="1" s="1"/>
  <c r="J25" i="1" s="1"/>
  <c r="J26" i="1" s="1"/>
  <c r="J27" i="1" s="1"/>
  <c r="J28" i="1" s="1"/>
  <c r="J29" i="1" s="1"/>
  <c r="J30" i="1" s="1"/>
  <c r="J31" i="1" s="1"/>
  <c r="J32" i="1" s="1"/>
  <c r="J33" i="1" s="1"/>
  <c r="J34" i="1" s="1"/>
  <c r="J35" i="1" s="1"/>
  <c r="J36" i="1" s="1"/>
  <c r="J37" i="1" s="1"/>
  <c r="J38" i="1" s="1"/>
  <c r="J39" i="1" s="1"/>
  <c r="J40" i="1" s="1"/>
  <c r="J41" i="1" s="1"/>
  <c r="J42" i="1" s="1"/>
  <c r="J43" i="1" s="1"/>
  <c r="J44" i="1" s="1"/>
  <c r="J45" i="1" s="1"/>
  <c r="J46" i="1" s="1"/>
  <c r="J47" i="1" s="1"/>
  <c r="J48" i="1" s="1"/>
  <c r="J49" i="1" s="1"/>
  <c r="J50" i="1" s="1"/>
  <c r="J51" i="1" s="1"/>
  <c r="J52" i="1" s="1"/>
  <c r="J53" i="1" s="1"/>
  <c r="J54" i="1" s="1"/>
  <c r="J55" i="1" s="1"/>
  <c r="J56" i="1" s="1"/>
  <c r="J57" i="1" s="1"/>
  <c r="J58" i="1" s="1"/>
  <c r="J59" i="1" s="1"/>
  <c r="J60" i="1" s="1"/>
  <c r="J61" i="1" s="1"/>
  <c r="J62" i="1" s="1"/>
  <c r="J63" i="1" s="1"/>
  <c r="J64" i="1" s="1"/>
  <c r="J4" i="1"/>
  <c r="E16" i="1"/>
  <c r="E14" i="1"/>
  <c r="E10" i="1"/>
  <c r="E8" i="1"/>
  <c r="D6" i="1"/>
  <c r="D7" i="1"/>
  <c r="D8" i="1"/>
  <c r="D9" i="1"/>
  <c r="D10" i="1"/>
  <c r="D11" i="1"/>
  <c r="D12" i="1"/>
  <c r="D13" i="1"/>
  <c r="D14" i="1"/>
  <c r="D15" i="1"/>
  <c r="D16" i="1"/>
  <c r="D17" i="1"/>
  <c r="D18" i="1"/>
  <c r="D19" i="1"/>
  <c r="D20" i="1"/>
  <c r="D21" i="1"/>
  <c r="D22" i="1"/>
  <c r="D23" i="1"/>
  <c r="D24" i="1"/>
  <c r="D25" i="1"/>
  <c r="D26" i="1"/>
  <c r="D27" i="1"/>
  <c r="D28" i="1"/>
  <c r="D29" i="1"/>
  <c r="D30" i="1"/>
  <c r="D31" i="1"/>
  <c r="D32" i="1"/>
  <c r="D33" i="1"/>
  <c r="D34" i="1"/>
  <c r="D35" i="1"/>
  <c r="D36" i="1"/>
  <c r="D37" i="1"/>
  <c r="D38" i="1"/>
  <c r="D39" i="1"/>
  <c r="D40" i="1"/>
  <c r="D41" i="1"/>
  <c r="D42" i="1"/>
  <c r="D43" i="1"/>
  <c r="D44" i="1"/>
  <c r="D45" i="1"/>
  <c r="D46" i="1"/>
  <c r="D47" i="1"/>
  <c r="D48" i="1"/>
  <c r="D49" i="1"/>
  <c r="D50" i="1"/>
  <c r="D51" i="1"/>
  <c r="D52" i="1"/>
  <c r="D53" i="1"/>
  <c r="D54" i="1"/>
  <c r="D55" i="1"/>
  <c r="D56" i="1"/>
  <c r="D57" i="1"/>
  <c r="D58" i="1"/>
  <c r="D59" i="1"/>
  <c r="D60" i="1"/>
  <c r="D61" i="1"/>
  <c r="D62" i="1"/>
  <c r="D63" i="1"/>
  <c r="D64" i="1"/>
  <c r="D65" i="1"/>
  <c r="D66" i="1"/>
  <c r="D67" i="1"/>
  <c r="D68" i="1"/>
  <c r="D69" i="1"/>
  <c r="D70" i="1"/>
  <c r="D71" i="1"/>
  <c r="D72" i="1"/>
  <c r="D73" i="1"/>
  <c r="D74" i="1"/>
  <c r="D75" i="1"/>
  <c r="D76" i="1"/>
  <c r="D77" i="1"/>
  <c r="D78" i="1"/>
  <c r="D79" i="1"/>
  <c r="D80" i="1"/>
  <c r="D81" i="1"/>
  <c r="D82" i="1"/>
  <c r="D83" i="1"/>
  <c r="D84" i="1"/>
  <c r="D85" i="1"/>
  <c r="D86" i="1"/>
  <c r="D87" i="1"/>
  <c r="D88" i="1"/>
  <c r="D89" i="1"/>
  <c r="D90" i="1"/>
  <c r="D91" i="1"/>
  <c r="D92" i="1"/>
  <c r="D93" i="1"/>
  <c r="D94" i="1"/>
  <c r="D95" i="1"/>
  <c r="D96" i="1"/>
  <c r="D97" i="1"/>
  <c r="D98" i="1"/>
  <c r="D99" i="1"/>
  <c r="D100" i="1"/>
  <c r="D101" i="1"/>
  <c r="D102" i="1"/>
  <c r="D103" i="1"/>
  <c r="D104" i="1"/>
  <c r="D105" i="1"/>
  <c r="D106" i="1"/>
  <c r="D107" i="1"/>
  <c r="D108" i="1"/>
  <c r="D109" i="1"/>
  <c r="D110" i="1"/>
  <c r="D111" i="1"/>
  <c r="D112" i="1"/>
  <c r="D113" i="1"/>
  <c r="D114" i="1"/>
  <c r="D115" i="1"/>
  <c r="D116" i="1"/>
  <c r="D117" i="1"/>
  <c r="D118" i="1"/>
  <c r="D119" i="1"/>
  <c r="D120" i="1"/>
  <c r="D121" i="1"/>
  <c r="D122" i="1"/>
  <c r="D123" i="1"/>
  <c r="D124" i="1"/>
  <c r="D125" i="1"/>
  <c r="D126" i="1"/>
  <c r="D127" i="1"/>
  <c r="D128" i="1"/>
  <c r="D129" i="1"/>
  <c r="D130" i="1"/>
  <c r="D131" i="1"/>
  <c r="D132" i="1"/>
  <c r="D133" i="1"/>
  <c r="D134" i="1"/>
  <c r="D135" i="1"/>
  <c r="D136" i="1"/>
  <c r="D137" i="1"/>
  <c r="D138" i="1"/>
  <c r="D139" i="1"/>
  <c r="D140" i="1"/>
  <c r="D141" i="1"/>
  <c r="D142" i="1"/>
  <c r="D143" i="1"/>
  <c r="D144" i="1"/>
  <c r="D145" i="1"/>
  <c r="D146" i="1"/>
  <c r="D147" i="1"/>
  <c r="D148" i="1"/>
  <c r="D149" i="1"/>
  <c r="D150" i="1"/>
  <c r="D151" i="1"/>
  <c r="D152" i="1"/>
  <c r="D153" i="1"/>
  <c r="D154" i="1"/>
  <c r="D155" i="1"/>
  <c r="D156" i="1"/>
  <c r="D157" i="1"/>
  <c r="D158" i="1"/>
  <c r="D159" i="1"/>
  <c r="D160" i="1"/>
  <c r="D161" i="1"/>
  <c r="D162" i="1"/>
  <c r="D163" i="1"/>
  <c r="D164" i="1"/>
  <c r="D165" i="1"/>
  <c r="D166" i="1"/>
  <c r="D167" i="1"/>
  <c r="D168" i="1"/>
  <c r="D169" i="1"/>
  <c r="D170" i="1"/>
  <c r="D171" i="1"/>
  <c r="D172" i="1"/>
  <c r="D173" i="1"/>
  <c r="D174" i="1"/>
  <c r="D175" i="1"/>
  <c r="D176" i="1"/>
  <c r="D177" i="1"/>
  <c r="D178" i="1"/>
  <c r="D179" i="1"/>
  <c r="D180" i="1"/>
  <c r="D181" i="1"/>
  <c r="D182" i="1"/>
  <c r="D183" i="1"/>
  <c r="D184" i="1"/>
  <c r="D185" i="1"/>
  <c r="D186" i="1"/>
  <c r="D187" i="1"/>
  <c r="D188" i="1"/>
  <c r="D189" i="1"/>
  <c r="D190" i="1"/>
  <c r="D191" i="1"/>
  <c r="D192" i="1"/>
  <c r="D193" i="1"/>
  <c r="D194" i="1"/>
  <c r="D195" i="1"/>
  <c r="D196" i="1"/>
  <c r="D197" i="1"/>
  <c r="D198" i="1"/>
  <c r="D199" i="1"/>
  <c r="D200" i="1"/>
  <c r="D201" i="1"/>
  <c r="D202" i="1"/>
  <c r="D203" i="1"/>
  <c r="D204" i="1"/>
  <c r="D205" i="1"/>
  <c r="D206" i="1"/>
  <c r="D207" i="1"/>
  <c r="D208" i="1"/>
  <c r="D209" i="1"/>
  <c r="D210" i="1"/>
  <c r="D211" i="1"/>
  <c r="D212" i="1"/>
  <c r="D213" i="1"/>
  <c r="D214" i="1"/>
  <c r="D215" i="1"/>
  <c r="D216" i="1"/>
  <c r="D217" i="1"/>
  <c r="D218" i="1"/>
  <c r="D219" i="1"/>
  <c r="D220" i="1"/>
  <c r="D221" i="1"/>
  <c r="D222" i="1"/>
  <c r="D223" i="1"/>
  <c r="D224" i="1"/>
  <c r="D225" i="1"/>
  <c r="D226" i="1"/>
  <c r="D227" i="1"/>
  <c r="D228" i="1"/>
  <c r="D229" i="1"/>
  <c r="D230" i="1"/>
  <c r="D231" i="1"/>
  <c r="D232" i="1"/>
  <c r="D233" i="1"/>
  <c r="D234" i="1"/>
  <c r="D235" i="1"/>
  <c r="D236" i="1"/>
  <c r="D237" i="1"/>
  <c r="D238" i="1"/>
  <c r="D239" i="1"/>
  <c r="D240" i="1"/>
  <c r="D241" i="1"/>
  <c r="D242" i="1"/>
  <c r="D243" i="1"/>
  <c r="D244" i="1"/>
  <c r="D245" i="1"/>
  <c r="D246" i="1"/>
  <c r="D247" i="1"/>
  <c r="D248" i="1"/>
  <c r="D249" i="1"/>
  <c r="D250" i="1"/>
  <c r="D251" i="1"/>
  <c r="D252" i="1"/>
  <c r="D253" i="1"/>
  <c r="D254" i="1"/>
  <c r="D255" i="1"/>
  <c r="D5" i="1"/>
  <c r="B1" i="4" l="1"/>
  <c r="E1" i="4" s="1"/>
  <c r="B2" i="4"/>
  <c r="B3" i="4"/>
  <c r="B4" i="4"/>
  <c r="E4" i="4" s="1"/>
  <c r="D11" i="4" s="1"/>
  <c r="B5" i="4"/>
  <c r="B6" i="4"/>
  <c r="B7" i="4"/>
  <c r="E5" i="4" s="1"/>
  <c r="E7" i="4"/>
  <c r="B8" i="4"/>
  <c r="B9" i="4"/>
  <c r="B10" i="4"/>
  <c r="B11" i="4"/>
  <c r="B12" i="4"/>
  <c r="B13" i="4"/>
  <c r="B14" i="4"/>
  <c r="B15" i="4"/>
  <c r="B16" i="4"/>
  <c r="B17" i="4"/>
  <c r="B18" i="4"/>
  <c r="B19" i="4"/>
  <c r="B20" i="4"/>
  <c r="B21" i="4"/>
  <c r="B22" i="4"/>
  <c r="B23" i="4"/>
  <c r="B24" i="4"/>
  <c r="B25" i="4"/>
  <c r="B26" i="4"/>
  <c r="B27" i="4"/>
  <c r="B28" i="4"/>
  <c r="B29" i="4"/>
  <c r="O29" i="4"/>
  <c r="B30" i="4"/>
  <c r="O30" i="4"/>
  <c r="B31" i="4"/>
  <c r="B32" i="4"/>
  <c r="B33" i="4"/>
  <c r="B34" i="4"/>
  <c r="B35" i="4"/>
  <c r="B36" i="4"/>
  <c r="B37" i="4"/>
  <c r="B38" i="4"/>
  <c r="B39" i="4"/>
  <c r="B40" i="4"/>
  <c r="B41" i="4"/>
  <c r="B42" i="4"/>
  <c r="B43" i="4"/>
  <c r="B44" i="4"/>
  <c r="B45" i="4"/>
  <c r="B46" i="4"/>
  <c r="B47" i="4"/>
  <c r="B48" i="4"/>
  <c r="B49" i="4"/>
  <c r="B50" i="4"/>
  <c r="B51" i="4"/>
  <c r="B52" i="4"/>
  <c r="B53" i="4"/>
  <c r="B54" i="4"/>
  <c r="B55" i="4"/>
  <c r="B56" i="4"/>
  <c r="B57" i="4"/>
  <c r="B58" i="4"/>
  <c r="B59" i="4"/>
  <c r="B60" i="4"/>
  <c r="B61" i="4"/>
  <c r="B62" i="4"/>
  <c r="B63" i="4"/>
  <c r="B64" i="4"/>
  <c r="B65" i="4"/>
  <c r="B66" i="4"/>
  <c r="B67" i="4"/>
  <c r="B68" i="4"/>
  <c r="B69" i="4"/>
  <c r="B70" i="4"/>
  <c r="B71" i="4"/>
  <c r="B72" i="4"/>
  <c r="B73" i="4"/>
  <c r="B74" i="4"/>
  <c r="B75" i="4"/>
  <c r="B76" i="4"/>
  <c r="B77" i="4"/>
  <c r="B78" i="4"/>
  <c r="B79" i="4"/>
  <c r="B80" i="4"/>
  <c r="B81" i="4"/>
  <c r="B82" i="4"/>
  <c r="B83" i="4"/>
  <c r="B84" i="4"/>
  <c r="B85" i="4"/>
  <c r="B86" i="4"/>
  <c r="B87" i="4"/>
  <c r="B88" i="4"/>
  <c r="B89" i="4"/>
  <c r="B90" i="4"/>
  <c r="B91" i="4"/>
  <c r="B92" i="4"/>
  <c r="B93" i="4"/>
  <c r="B94" i="4"/>
  <c r="B95" i="4"/>
  <c r="B96" i="4"/>
  <c r="B97" i="4"/>
  <c r="B98" i="4"/>
  <c r="B99" i="4"/>
  <c r="B100" i="4"/>
  <c r="B101" i="4"/>
  <c r="B102" i="4"/>
  <c r="B103" i="4"/>
  <c r="B104" i="4"/>
  <c r="B105" i="4"/>
  <c r="B106" i="4"/>
  <c r="B107" i="4"/>
  <c r="B108" i="4"/>
  <c r="B109" i="4"/>
  <c r="B110" i="4"/>
  <c r="B111" i="4"/>
  <c r="B112" i="4"/>
  <c r="B113" i="4"/>
  <c r="B114" i="4"/>
  <c r="B115" i="4"/>
  <c r="B116" i="4"/>
  <c r="B117" i="4"/>
  <c r="B118" i="4"/>
  <c r="B119" i="4"/>
  <c r="B120" i="4"/>
  <c r="B121" i="4"/>
  <c r="B122" i="4"/>
  <c r="B123" i="4"/>
  <c r="B124" i="4"/>
  <c r="B125" i="4"/>
  <c r="B126" i="4"/>
  <c r="B127" i="4"/>
  <c r="B128" i="4"/>
  <c r="B129" i="4"/>
  <c r="B130" i="4"/>
  <c r="B131" i="4"/>
  <c r="B132" i="4"/>
  <c r="B133" i="4"/>
  <c r="B134" i="4"/>
  <c r="B135" i="4"/>
  <c r="B136" i="4"/>
  <c r="B137" i="4"/>
  <c r="B138" i="4"/>
  <c r="B139" i="4"/>
  <c r="B140" i="4"/>
  <c r="B141" i="4"/>
  <c r="B142" i="4"/>
  <c r="B143" i="4"/>
  <c r="B144" i="4"/>
  <c r="B145" i="4"/>
  <c r="B146" i="4"/>
  <c r="B147" i="4"/>
  <c r="B148" i="4"/>
  <c r="B149" i="4"/>
  <c r="B150" i="4"/>
  <c r="B151" i="4"/>
  <c r="B152" i="4"/>
  <c r="B153" i="4"/>
  <c r="B154" i="4"/>
  <c r="B155" i="4"/>
  <c r="B156" i="4"/>
  <c r="B157" i="4"/>
  <c r="B158" i="4"/>
  <c r="B159" i="4"/>
  <c r="B160" i="4"/>
  <c r="B161" i="4"/>
  <c r="B162" i="4"/>
  <c r="B163" i="4"/>
  <c r="B164" i="4"/>
  <c r="B165" i="4"/>
  <c r="B166" i="4"/>
  <c r="B167" i="4"/>
  <c r="B168" i="4"/>
  <c r="B169" i="4"/>
  <c r="B170" i="4"/>
  <c r="B171" i="4"/>
  <c r="B172" i="4"/>
  <c r="B173" i="4"/>
  <c r="B174" i="4"/>
  <c r="B175" i="4"/>
  <c r="B176" i="4"/>
  <c r="B177" i="4"/>
  <c r="B178" i="4"/>
  <c r="B179" i="4"/>
  <c r="B180" i="4"/>
  <c r="B181" i="4"/>
  <c r="B182" i="4"/>
  <c r="B183" i="4"/>
  <c r="B184" i="4"/>
  <c r="B185" i="4"/>
  <c r="B186" i="4"/>
  <c r="B187" i="4"/>
  <c r="B188" i="4"/>
  <c r="B189" i="4"/>
  <c r="B190" i="4"/>
  <c r="B191" i="4"/>
  <c r="B192" i="4"/>
  <c r="B193" i="4"/>
  <c r="B194" i="4"/>
  <c r="B195" i="4"/>
  <c r="B196" i="4"/>
  <c r="B197" i="4"/>
  <c r="B198" i="4"/>
  <c r="B199" i="4"/>
  <c r="B200" i="4"/>
  <c r="B201" i="4"/>
  <c r="B202" i="4"/>
  <c r="B203" i="4"/>
  <c r="B204" i="4"/>
  <c r="B205" i="4"/>
  <c r="B206" i="4"/>
  <c r="B207" i="4"/>
  <c r="B208" i="4"/>
  <c r="B209" i="4"/>
  <c r="B210" i="4"/>
  <c r="B211" i="4"/>
  <c r="B212" i="4"/>
  <c r="B213" i="4"/>
  <c r="B214" i="4"/>
  <c r="B215" i="4"/>
  <c r="B216" i="4"/>
  <c r="B217" i="4"/>
  <c r="B218" i="4"/>
  <c r="B219" i="4"/>
  <c r="B220" i="4"/>
  <c r="B221" i="4"/>
  <c r="B222" i="4"/>
  <c r="B223" i="4"/>
  <c r="B224" i="4"/>
  <c r="B225" i="4"/>
  <c r="B226" i="4"/>
  <c r="B227" i="4"/>
  <c r="B228" i="4"/>
  <c r="B229" i="4"/>
  <c r="B230" i="4"/>
  <c r="B231" i="4"/>
  <c r="B232" i="4"/>
  <c r="B233" i="4"/>
  <c r="B234" i="4"/>
  <c r="B235" i="4"/>
  <c r="B236" i="4"/>
  <c r="B237" i="4"/>
  <c r="B238" i="4"/>
  <c r="B239" i="4"/>
  <c r="B240" i="4"/>
  <c r="B241" i="4"/>
  <c r="B242" i="4"/>
  <c r="B243" i="4"/>
  <c r="B244" i="4"/>
  <c r="B245" i="4"/>
  <c r="B246" i="4"/>
  <c r="B247" i="4"/>
  <c r="B248" i="4"/>
  <c r="B249" i="4"/>
  <c r="B250" i="4"/>
  <c r="B251" i="4"/>
  <c r="C6" i="3"/>
  <c r="C7" i="3"/>
  <c r="C8" i="3"/>
  <c r="C9" i="3"/>
  <c r="C10" i="3"/>
  <c r="C11" i="3"/>
  <c r="C12" i="3"/>
  <c r="C13" i="3"/>
  <c r="C14" i="3"/>
  <c r="C15" i="3"/>
  <c r="C16" i="3"/>
  <c r="C17" i="3"/>
  <c r="C18" i="3"/>
  <c r="C19" i="3"/>
  <c r="C20" i="3"/>
  <c r="C21" i="3"/>
  <c r="C22" i="3"/>
  <c r="C23" i="3"/>
  <c r="C24" i="3"/>
  <c r="C25" i="3"/>
  <c r="C26" i="3"/>
  <c r="C27" i="3"/>
  <c r="C28" i="3"/>
  <c r="C29" i="3"/>
  <c r="C30" i="3"/>
  <c r="C31" i="3"/>
  <c r="C32" i="3"/>
  <c r="C33" i="3"/>
  <c r="C34" i="3"/>
  <c r="C35" i="3"/>
  <c r="C36"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C78" i="3"/>
  <c r="C79" i="3"/>
  <c r="C80" i="3"/>
  <c r="C81" i="3"/>
  <c r="C82" i="3"/>
  <c r="C83" i="3"/>
  <c r="C84" i="3"/>
  <c r="C85" i="3"/>
  <c r="C86" i="3"/>
  <c r="C87" i="3"/>
  <c r="C88" i="3"/>
  <c r="C89" i="3"/>
  <c r="C90" i="3"/>
  <c r="C91" i="3"/>
  <c r="C92" i="3"/>
  <c r="C93" i="3"/>
  <c r="C94" i="3"/>
  <c r="C95" i="3"/>
  <c r="C96" i="3"/>
  <c r="C97" i="3"/>
  <c r="C98" i="3"/>
  <c r="C99" i="3"/>
  <c r="C100" i="3"/>
  <c r="C101" i="3"/>
  <c r="C102" i="3"/>
  <c r="C103" i="3"/>
  <c r="C104" i="3"/>
  <c r="C105" i="3"/>
  <c r="C106" i="3"/>
  <c r="C107" i="3"/>
  <c r="C108" i="3"/>
  <c r="C109" i="3"/>
  <c r="C110" i="3"/>
  <c r="C111" i="3"/>
  <c r="C112" i="3"/>
  <c r="C113" i="3"/>
  <c r="C114" i="3"/>
  <c r="C115" i="3"/>
  <c r="C116" i="3"/>
  <c r="C117" i="3"/>
  <c r="C118" i="3"/>
  <c r="C119" i="3"/>
  <c r="C120" i="3"/>
  <c r="C121" i="3"/>
  <c r="C122" i="3"/>
  <c r="C123" i="3"/>
  <c r="C124" i="3"/>
  <c r="C125" i="3"/>
  <c r="C126" i="3"/>
  <c r="C127" i="3"/>
  <c r="C128" i="3"/>
  <c r="C129" i="3"/>
  <c r="C130" i="3"/>
  <c r="C131" i="3"/>
  <c r="C132" i="3"/>
  <c r="C133" i="3"/>
  <c r="C134" i="3"/>
  <c r="C135" i="3"/>
  <c r="C136" i="3"/>
  <c r="C137" i="3"/>
  <c r="C138" i="3"/>
  <c r="C139" i="3"/>
  <c r="C140" i="3"/>
  <c r="C141" i="3"/>
  <c r="C142" i="3"/>
  <c r="C143" i="3"/>
  <c r="C144" i="3"/>
  <c r="C145" i="3"/>
  <c r="C146" i="3"/>
  <c r="C147" i="3"/>
  <c r="C148" i="3"/>
  <c r="C149" i="3"/>
  <c r="C150" i="3"/>
  <c r="C151" i="3"/>
  <c r="C152" i="3"/>
  <c r="C153" i="3"/>
  <c r="C154" i="3"/>
  <c r="C155" i="3"/>
  <c r="C156" i="3"/>
  <c r="C157" i="3"/>
  <c r="C158" i="3"/>
  <c r="C159" i="3"/>
  <c r="C160" i="3"/>
  <c r="C161" i="3"/>
  <c r="C162" i="3"/>
  <c r="C163" i="3"/>
  <c r="C164" i="3"/>
  <c r="C165" i="3"/>
  <c r="C166" i="3"/>
  <c r="C167" i="3"/>
  <c r="C168" i="3"/>
  <c r="C169" i="3"/>
  <c r="C170" i="3"/>
  <c r="C171" i="3"/>
  <c r="C172" i="3"/>
  <c r="C173" i="3"/>
  <c r="C174" i="3"/>
  <c r="C175" i="3"/>
  <c r="C176" i="3"/>
  <c r="C177" i="3"/>
  <c r="C178" i="3"/>
  <c r="C179" i="3"/>
  <c r="C180" i="3"/>
  <c r="C181" i="3"/>
  <c r="C182" i="3"/>
  <c r="C183" i="3"/>
  <c r="C184" i="3"/>
  <c r="C185" i="3"/>
  <c r="C186" i="3"/>
  <c r="C187" i="3"/>
  <c r="C188" i="3"/>
  <c r="C189" i="3"/>
  <c r="C190" i="3"/>
  <c r="C191" i="3"/>
  <c r="C192" i="3"/>
  <c r="C193" i="3"/>
  <c r="C194" i="3"/>
  <c r="C195" i="3"/>
  <c r="C196" i="3"/>
  <c r="C197" i="3"/>
  <c r="C198" i="3"/>
  <c r="C199" i="3"/>
  <c r="C200" i="3"/>
  <c r="C201" i="3"/>
  <c r="C202" i="3"/>
  <c r="C203" i="3"/>
  <c r="C204" i="3"/>
  <c r="C205" i="3"/>
  <c r="C206" i="3"/>
  <c r="C207" i="3"/>
  <c r="C208" i="3"/>
  <c r="C209" i="3"/>
  <c r="C210" i="3"/>
  <c r="C211" i="3"/>
  <c r="C212" i="3"/>
  <c r="C213" i="3"/>
  <c r="C214" i="3"/>
  <c r="C215" i="3"/>
  <c r="C216" i="3"/>
  <c r="C217" i="3"/>
  <c r="C218" i="3"/>
  <c r="C219" i="3"/>
  <c r="C220" i="3"/>
  <c r="C221" i="3"/>
  <c r="C222" i="3"/>
  <c r="C223" i="3"/>
  <c r="C224" i="3"/>
  <c r="C225" i="3"/>
  <c r="C226" i="3"/>
  <c r="C227" i="3"/>
  <c r="C228" i="3"/>
  <c r="C229" i="3"/>
  <c r="C230" i="3"/>
  <c r="C231" i="3"/>
  <c r="C232" i="3"/>
  <c r="C233" i="3"/>
  <c r="C234" i="3"/>
  <c r="C235" i="3"/>
  <c r="C236" i="3"/>
  <c r="C237" i="3"/>
  <c r="C238" i="3"/>
  <c r="C239" i="3"/>
  <c r="C240" i="3"/>
  <c r="C241" i="3"/>
  <c r="C242" i="3"/>
  <c r="C243" i="3"/>
  <c r="C244" i="3"/>
  <c r="C245" i="3"/>
  <c r="C246" i="3"/>
  <c r="C247" i="3"/>
  <c r="C248" i="3"/>
  <c r="C249" i="3"/>
  <c r="C250" i="3"/>
  <c r="C251" i="3"/>
  <c r="C252" i="3"/>
  <c r="C253" i="3"/>
  <c r="C254" i="3"/>
  <c r="C255" i="3"/>
  <c r="C5" i="3"/>
  <c r="P33" i="3"/>
  <c r="P34" i="3" s="1"/>
  <c r="F11" i="3"/>
  <c r="F9" i="3"/>
  <c r="F30" i="3" s="1"/>
  <c r="F8" i="3"/>
  <c r="E15" i="3" s="1"/>
  <c r="F6" i="3"/>
  <c r="F5" i="3"/>
  <c r="E6" i="4" l="1"/>
  <c r="E8" i="4" s="1"/>
  <c r="E11" i="4" s="1"/>
  <c r="E26" i="4"/>
  <c r="E2" i="4"/>
  <c r="K13" i="4" s="1"/>
  <c r="L28" i="3"/>
  <c r="M29" i="3" s="1"/>
  <c r="F10" i="3"/>
  <c r="F12" i="3" s="1"/>
  <c r="F15" i="3" s="1"/>
  <c r="L16" i="3"/>
  <c r="M16" i="3" s="1"/>
  <c r="L17" i="3"/>
  <c r="L18" i="3"/>
  <c r="L19" i="3"/>
  <c r="L20" i="3"/>
  <c r="M20" i="3" s="1"/>
  <c r="L21" i="3"/>
  <c r="L22" i="3"/>
  <c r="M22" i="3" s="1"/>
  <c r="L23" i="3"/>
  <c r="L24" i="3"/>
  <c r="M24" i="3" s="1"/>
  <c r="L25" i="3"/>
  <c r="L26" i="3"/>
  <c r="M26" i="3" s="1"/>
  <c r="L27" i="3"/>
  <c r="C6" i="1"/>
  <c r="C7" i="1"/>
  <c r="C8" i="1"/>
  <c r="C9" i="1"/>
  <c r="C10" i="1"/>
  <c r="C11" i="1"/>
  <c r="C12" i="1"/>
  <c r="C13" i="1"/>
  <c r="C14" i="1"/>
  <c r="C15" i="1"/>
  <c r="C16" i="1"/>
  <c r="C17" i="1"/>
  <c r="C18" i="1"/>
  <c r="C19" i="1"/>
  <c r="C20" i="1"/>
  <c r="C21" i="1"/>
  <c r="C22" i="1"/>
  <c r="C23" i="1"/>
  <c r="C24" i="1"/>
  <c r="C25" i="1"/>
  <c r="C26" i="1"/>
  <c r="C27" i="1"/>
  <c r="C28" i="1"/>
  <c r="C29" i="1"/>
  <c r="C30" i="1"/>
  <c r="C31" i="1"/>
  <c r="C32" i="1"/>
  <c r="C33" i="1"/>
  <c r="C34" i="1"/>
  <c r="C35" i="1"/>
  <c r="C36" i="1"/>
  <c r="C37" i="1"/>
  <c r="C38" i="1"/>
  <c r="C39" i="1"/>
  <c r="C40" i="1"/>
  <c r="C41" i="1"/>
  <c r="C42" i="1"/>
  <c r="C43" i="1"/>
  <c r="C44" i="1"/>
  <c r="C45" i="1"/>
  <c r="C46" i="1"/>
  <c r="C47" i="1"/>
  <c r="C48" i="1"/>
  <c r="C49" i="1"/>
  <c r="C50" i="1"/>
  <c r="C51" i="1"/>
  <c r="C52" i="1"/>
  <c r="C53" i="1"/>
  <c r="C54" i="1"/>
  <c r="C55" i="1"/>
  <c r="C56" i="1"/>
  <c r="C57" i="1"/>
  <c r="C58" i="1"/>
  <c r="C59" i="1"/>
  <c r="C60" i="1"/>
  <c r="C61" i="1"/>
  <c r="C62" i="1"/>
  <c r="C63" i="1"/>
  <c r="C64" i="1"/>
  <c r="C65" i="1"/>
  <c r="C66" i="1"/>
  <c r="C67" i="1"/>
  <c r="C68" i="1"/>
  <c r="C69" i="1"/>
  <c r="C70" i="1"/>
  <c r="C71" i="1"/>
  <c r="C72" i="1"/>
  <c r="C73" i="1"/>
  <c r="C74" i="1"/>
  <c r="C75" i="1"/>
  <c r="C76" i="1"/>
  <c r="C77" i="1"/>
  <c r="C78" i="1"/>
  <c r="C79" i="1"/>
  <c r="C80" i="1"/>
  <c r="C81" i="1"/>
  <c r="C82" i="1"/>
  <c r="C83" i="1"/>
  <c r="C84" i="1"/>
  <c r="C85" i="1"/>
  <c r="C86" i="1"/>
  <c r="C87" i="1"/>
  <c r="C88" i="1"/>
  <c r="C89" i="1"/>
  <c r="C90" i="1"/>
  <c r="C91" i="1"/>
  <c r="C92" i="1"/>
  <c r="C93" i="1"/>
  <c r="C94" i="1"/>
  <c r="C95" i="1"/>
  <c r="C96" i="1"/>
  <c r="C97" i="1"/>
  <c r="C98" i="1"/>
  <c r="C99" i="1"/>
  <c r="C100" i="1"/>
  <c r="C101" i="1"/>
  <c r="C102" i="1"/>
  <c r="C103" i="1"/>
  <c r="C104" i="1"/>
  <c r="C105" i="1"/>
  <c r="C106" i="1"/>
  <c r="C107" i="1"/>
  <c r="C108" i="1"/>
  <c r="C109" i="1"/>
  <c r="C110" i="1"/>
  <c r="C111" i="1"/>
  <c r="C112" i="1"/>
  <c r="C113" i="1"/>
  <c r="C114" i="1"/>
  <c r="C115" i="1"/>
  <c r="C116" i="1"/>
  <c r="C117" i="1"/>
  <c r="C118" i="1"/>
  <c r="C119" i="1"/>
  <c r="C120" i="1"/>
  <c r="C121" i="1"/>
  <c r="C122" i="1"/>
  <c r="C123" i="1"/>
  <c r="C124" i="1"/>
  <c r="C125" i="1"/>
  <c r="C126" i="1"/>
  <c r="C127" i="1"/>
  <c r="C128" i="1"/>
  <c r="C129" i="1"/>
  <c r="C130" i="1"/>
  <c r="C131" i="1"/>
  <c r="C132" i="1"/>
  <c r="C133" i="1"/>
  <c r="C134" i="1"/>
  <c r="C135" i="1"/>
  <c r="C136" i="1"/>
  <c r="C137" i="1"/>
  <c r="C138" i="1"/>
  <c r="C139" i="1"/>
  <c r="C140" i="1"/>
  <c r="C141" i="1"/>
  <c r="C142" i="1"/>
  <c r="C143" i="1"/>
  <c r="C144" i="1"/>
  <c r="C145" i="1"/>
  <c r="C146" i="1"/>
  <c r="C147" i="1"/>
  <c r="C148" i="1"/>
  <c r="C149" i="1"/>
  <c r="C150" i="1"/>
  <c r="C151" i="1"/>
  <c r="C152" i="1"/>
  <c r="C153" i="1"/>
  <c r="C154" i="1"/>
  <c r="C155" i="1"/>
  <c r="C156" i="1"/>
  <c r="C157" i="1"/>
  <c r="C158" i="1"/>
  <c r="C159" i="1"/>
  <c r="C160" i="1"/>
  <c r="C161" i="1"/>
  <c r="C162" i="1"/>
  <c r="C163" i="1"/>
  <c r="C164" i="1"/>
  <c r="C165" i="1"/>
  <c r="C166" i="1"/>
  <c r="C167" i="1"/>
  <c r="C168" i="1"/>
  <c r="C169" i="1"/>
  <c r="C170" i="1"/>
  <c r="C171" i="1"/>
  <c r="C172" i="1"/>
  <c r="C173" i="1"/>
  <c r="C174" i="1"/>
  <c r="C175" i="1"/>
  <c r="C176" i="1"/>
  <c r="C177" i="1"/>
  <c r="C178" i="1"/>
  <c r="C179" i="1"/>
  <c r="C180" i="1"/>
  <c r="C181" i="1"/>
  <c r="C182" i="1"/>
  <c r="C183" i="1"/>
  <c r="C184" i="1"/>
  <c r="C185" i="1"/>
  <c r="C186" i="1"/>
  <c r="C187" i="1"/>
  <c r="C188" i="1"/>
  <c r="C189" i="1"/>
  <c r="C190" i="1"/>
  <c r="C191" i="1"/>
  <c r="C192" i="1"/>
  <c r="C193" i="1"/>
  <c r="C194" i="1"/>
  <c r="C195" i="1"/>
  <c r="C196" i="1"/>
  <c r="C197" i="1"/>
  <c r="C198" i="1"/>
  <c r="C199" i="1"/>
  <c r="C200" i="1"/>
  <c r="C201" i="1"/>
  <c r="C202" i="1"/>
  <c r="C203" i="1"/>
  <c r="C204" i="1"/>
  <c r="C205" i="1"/>
  <c r="C206" i="1"/>
  <c r="C207" i="1"/>
  <c r="C208" i="1"/>
  <c r="C209" i="1"/>
  <c r="C210" i="1"/>
  <c r="C211" i="1"/>
  <c r="C212" i="1"/>
  <c r="C213" i="1"/>
  <c r="C214" i="1"/>
  <c r="C215" i="1"/>
  <c r="C216" i="1"/>
  <c r="C217" i="1"/>
  <c r="C218" i="1"/>
  <c r="C219" i="1"/>
  <c r="C220" i="1"/>
  <c r="C221" i="1"/>
  <c r="C222" i="1"/>
  <c r="C223" i="1"/>
  <c r="C224" i="1"/>
  <c r="C225" i="1"/>
  <c r="C226" i="1"/>
  <c r="C227" i="1"/>
  <c r="C228" i="1"/>
  <c r="C229" i="1"/>
  <c r="C230" i="1"/>
  <c r="C231" i="1"/>
  <c r="C232" i="1"/>
  <c r="C233" i="1"/>
  <c r="C234" i="1"/>
  <c r="C235" i="1"/>
  <c r="C236" i="1"/>
  <c r="C237" i="1"/>
  <c r="C238" i="1"/>
  <c r="C239" i="1"/>
  <c r="C240" i="1"/>
  <c r="C241" i="1"/>
  <c r="C242" i="1"/>
  <c r="C243" i="1"/>
  <c r="C244" i="1"/>
  <c r="C245" i="1"/>
  <c r="C246" i="1"/>
  <c r="C247" i="1"/>
  <c r="C248" i="1"/>
  <c r="C249" i="1"/>
  <c r="C250" i="1"/>
  <c r="C251" i="1"/>
  <c r="C252" i="1"/>
  <c r="C253" i="1"/>
  <c r="C254" i="1"/>
  <c r="C255" i="1"/>
  <c r="C5" i="1"/>
  <c r="H5" i="1"/>
  <c r="H6" i="1"/>
  <c r="H7" i="1"/>
  <c r="H8" i="1"/>
  <c r="H9" i="1"/>
  <c r="H10" i="1"/>
  <c r="H11" i="1"/>
  <c r="H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6" i="1"/>
  <c r="H47" i="1"/>
  <c r="H48" i="1"/>
  <c r="H49" i="1"/>
  <c r="H50" i="1"/>
  <c r="H51" i="1"/>
  <c r="H52" i="1"/>
  <c r="H53" i="1"/>
  <c r="H54" i="1"/>
  <c r="H55" i="1"/>
  <c r="H56" i="1"/>
  <c r="H57" i="1"/>
  <c r="H58" i="1"/>
  <c r="H59" i="1"/>
  <c r="H60" i="1"/>
  <c r="H61" i="1"/>
  <c r="H62" i="1"/>
  <c r="H63" i="1"/>
  <c r="H64" i="1"/>
  <c r="D12" i="4" l="1"/>
  <c r="E12" i="4" s="1"/>
  <c r="D13" i="4" s="1"/>
  <c r="E13" i="4" s="1"/>
  <c r="D14" i="4" s="1"/>
  <c r="E14" i="4" s="1"/>
  <c r="D15" i="4" s="1"/>
  <c r="E15" i="4" s="1"/>
  <c r="D16" i="4" s="1"/>
  <c r="E16" i="4" s="1"/>
  <c r="D17" i="4" s="1"/>
  <c r="E17" i="4" s="1"/>
  <c r="D18" i="4" s="1"/>
  <c r="E18" i="4" s="1"/>
  <c r="D19" i="4" s="1"/>
  <c r="E19" i="4" s="1"/>
  <c r="D20" i="4" s="1"/>
  <c r="E20" i="4" s="1"/>
  <c r="D21" i="4" s="1"/>
  <c r="E21" i="4" s="1"/>
  <c r="D22" i="4" s="1"/>
  <c r="E22" i="4" s="1"/>
  <c r="D23" i="4" s="1"/>
  <c r="E23" i="4" s="1"/>
  <c r="D24" i="4" s="1"/>
  <c r="E24" i="4" s="1"/>
  <c r="D25" i="4" s="1"/>
  <c r="E25" i="4" s="1"/>
  <c r="D26" i="4" s="1"/>
  <c r="K24" i="4"/>
  <c r="K22" i="4"/>
  <c r="K20" i="4"/>
  <c r="K18" i="4"/>
  <c r="K16" i="4"/>
  <c r="K14" i="4"/>
  <c r="L14" i="4" s="1"/>
  <c r="K12" i="4"/>
  <c r="L12" i="4" s="1"/>
  <c r="K23" i="4"/>
  <c r="L23" i="4" s="1"/>
  <c r="K21" i="4"/>
  <c r="L21" i="4" s="1"/>
  <c r="K19" i="4"/>
  <c r="L19" i="4" s="1"/>
  <c r="K17" i="4"/>
  <c r="L17" i="4" s="1"/>
  <c r="K15" i="4"/>
  <c r="L15" i="4" s="1"/>
  <c r="M18" i="3"/>
  <c r="M27" i="3"/>
  <c r="M25" i="3"/>
  <c r="M23" i="3"/>
  <c r="M21" i="3"/>
  <c r="M19" i="3"/>
  <c r="M32" i="3" s="1"/>
  <c r="M17" i="3"/>
  <c r="M28" i="3"/>
  <c r="E16" i="3"/>
  <c r="F16" i="3" s="1"/>
  <c r="E17" i="3" s="1"/>
  <c r="F17" i="3" s="1"/>
  <c r="E18" i="3" s="1"/>
  <c r="F18" i="3" s="1"/>
  <c r="E19" i="3" s="1"/>
  <c r="F19" i="3" s="1"/>
  <c r="E20" i="3" s="1"/>
  <c r="F20" i="3" s="1"/>
  <c r="E21" i="3" s="1"/>
  <c r="F21" i="3" s="1"/>
  <c r="E22" i="3" s="1"/>
  <c r="F22" i="3" s="1"/>
  <c r="E23" i="3" s="1"/>
  <c r="F23" i="3" s="1"/>
  <c r="E24" i="3" s="1"/>
  <c r="F24" i="3" s="1"/>
  <c r="E25" i="3" s="1"/>
  <c r="F25" i="3" s="1"/>
  <c r="E26" i="3" s="1"/>
  <c r="F26" i="3" s="1"/>
  <c r="E27" i="3" s="1"/>
  <c r="F27" i="3" s="1"/>
  <c r="E28" i="3" s="1"/>
  <c r="F28" i="3" s="1"/>
  <c r="E29" i="3" s="1"/>
  <c r="F29" i="3" s="1"/>
  <c r="E30" i="3" s="1"/>
  <c r="L16" i="4" l="1"/>
  <c r="L20" i="4"/>
  <c r="L25" i="4"/>
  <c r="L24" i="4"/>
  <c r="F11" i="4" a="1"/>
  <c r="L18" i="4"/>
  <c r="L22" i="4"/>
  <c r="L13" i="4"/>
  <c r="G15" i="3" a="1"/>
  <c r="F26" i="4" l="1"/>
  <c r="F11" i="4"/>
  <c r="F12" i="4"/>
  <c r="F13" i="4"/>
  <c r="F14" i="4"/>
  <c r="F15" i="4"/>
  <c r="F16" i="4"/>
  <c r="F17" i="4"/>
  <c r="F18" i="4"/>
  <c r="F19" i="4"/>
  <c r="F20" i="4"/>
  <c r="F21" i="4"/>
  <c r="F22" i="4"/>
  <c r="F23" i="4"/>
  <c r="F24" i="4"/>
  <c r="F25" i="4"/>
  <c r="G29" i="3"/>
  <c r="G27" i="3"/>
  <c r="G25" i="3"/>
  <c r="G23" i="3"/>
  <c r="G21" i="3"/>
  <c r="G19" i="3"/>
  <c r="G17" i="3"/>
  <c r="G15" i="3"/>
  <c r="G30" i="3"/>
  <c r="G28" i="3"/>
  <c r="G26" i="3"/>
  <c r="G24" i="3"/>
  <c r="G22" i="3"/>
  <c r="G20" i="3"/>
  <c r="G18" i="3"/>
  <c r="G16" i="3"/>
  <c r="F28" i="4" l="1"/>
  <c r="G32" i="3"/>
  <c r="M17" i="4" l="1"/>
  <c r="O17" i="4" s="1"/>
  <c r="M12" i="4"/>
  <c r="O12" i="4" s="1"/>
  <c r="M15" i="4"/>
  <c r="O15" i="4" s="1"/>
  <c r="M23" i="4"/>
  <c r="O23" i="4" s="1"/>
  <c r="M21" i="4"/>
  <c r="O21" i="4" s="1"/>
  <c r="M19" i="4"/>
  <c r="O19" i="4" s="1"/>
  <c r="M14" i="4"/>
  <c r="O14" i="4" s="1"/>
  <c r="M22" i="4"/>
  <c r="O22" i="4" s="1"/>
  <c r="M16" i="4"/>
  <c r="O16" i="4" s="1"/>
  <c r="M18" i="4"/>
  <c r="O18" i="4" s="1"/>
  <c r="M20" i="4"/>
  <c r="O20" i="4" s="1"/>
  <c r="M25" i="4"/>
  <c r="O25" i="4" s="1"/>
  <c r="M13" i="4"/>
  <c r="O13" i="4" s="1"/>
  <c r="M24" i="4"/>
  <c r="O24" i="4" s="1"/>
  <c r="N24" i="3"/>
  <c r="P24" i="3" s="1"/>
  <c r="N20" i="3"/>
  <c r="P20" i="3" s="1"/>
  <c r="N29" i="3"/>
  <c r="P29" i="3" s="1"/>
  <c r="N26" i="3"/>
  <c r="P26" i="3" s="1"/>
  <c r="N22" i="3"/>
  <c r="P22" i="3" s="1"/>
  <c r="N18" i="3"/>
  <c r="P18" i="3" s="1"/>
  <c r="N16" i="3"/>
  <c r="N21" i="3"/>
  <c r="P21" i="3" s="1"/>
  <c r="N28" i="3"/>
  <c r="P28" i="3" s="1"/>
  <c r="N23" i="3"/>
  <c r="P23" i="3" s="1"/>
  <c r="N17" i="3"/>
  <c r="P17" i="3" s="1"/>
  <c r="N25" i="3"/>
  <c r="P25" i="3" s="1"/>
  <c r="N19" i="3"/>
  <c r="P19" i="3" s="1"/>
  <c r="N27" i="3"/>
  <c r="P27" i="3" s="1"/>
  <c r="O28" i="4" l="1"/>
  <c r="N32" i="3"/>
  <c r="P16" i="3"/>
  <c r="P32" i="3" s="1"/>
</calcChain>
</file>

<file path=xl/sharedStrings.xml><?xml version="1.0" encoding="utf-8"?>
<sst xmlns="http://schemas.openxmlformats.org/spreadsheetml/2006/main" count="97" uniqueCount="58">
  <si>
    <t>Price</t>
  </si>
  <si>
    <t>Date</t>
  </si>
  <si>
    <t>Closing</t>
  </si>
  <si>
    <t>future</t>
  </si>
  <si>
    <t>periods</t>
  </si>
  <si>
    <t>forecast</t>
  </si>
  <si>
    <t>price</t>
  </si>
  <si>
    <t>daily price</t>
  </si>
  <si>
    <t>change</t>
  </si>
  <si>
    <t>mean</t>
  </si>
  <si>
    <t>stdev</t>
  </si>
  <si>
    <t>min</t>
  </si>
  <si>
    <t>max</t>
  </si>
  <si>
    <t>range</t>
  </si>
  <si>
    <t># classes</t>
  </si>
  <si>
    <t>width</t>
  </si>
  <si>
    <t>cum</t>
  </si>
  <si>
    <t>bin</t>
  </si>
  <si>
    <t>relative</t>
  </si>
  <si>
    <t>start</t>
  </si>
  <si>
    <t>end</t>
  </si>
  <si>
    <t>frequency</t>
  </si>
  <si>
    <t>observed</t>
  </si>
  <si>
    <t>prob</t>
  </si>
  <si>
    <t>expected</t>
  </si>
  <si>
    <t>sqdev</t>
  </si>
  <si>
    <t>-inf</t>
  </si>
  <si>
    <t>+inf</t>
  </si>
  <si>
    <t>chi sq stat</t>
  </si>
  <si>
    <t>d.f.</t>
  </si>
  <si>
    <t>critical</t>
  </si>
  <si>
    <t>ln of daily</t>
  </si>
  <si>
    <t>price change</t>
  </si>
  <si>
    <t>mean daily change</t>
  </si>
  <si>
    <t>stdev daily change</t>
  </si>
  <si>
    <t>mean ln of change</t>
  </si>
  <si>
    <t>st dev ln of change</t>
  </si>
  <si>
    <t>simulated</t>
  </si>
  <si>
    <t>daily change</t>
  </si>
  <si>
    <t xml:space="preserve">simulated </t>
  </si>
  <si>
    <t>ln of change</t>
  </si>
  <si>
    <t>Crystal Ball Data</t>
  </si>
  <si>
    <t>Workbook Variables</t>
  </si>
  <si>
    <t>Last Var Column</t>
  </si>
  <si>
    <t xml:space="preserve">    Name:</t>
  </si>
  <si>
    <t xml:space="preserve">    Value:</t>
  </si>
  <si>
    <t>Worksheet Data</t>
  </si>
  <si>
    <t>Last Data Column Used</t>
  </si>
  <si>
    <t>Sheet Ref</t>
  </si>
  <si>
    <t>Sheet Guid</t>
  </si>
  <si>
    <t>Deleted sheet count</t>
  </si>
  <si>
    <t>Last row used</t>
  </si>
  <si>
    <t>Data blocks</t>
  </si>
  <si>
    <t>1adae41e-f99f-42dd-aed0-fa486cdeeabd</t>
  </si>
  <si>
    <t>CB_Block_0</t>
  </si>
  <si>
    <t>㜸〱敤㕣㕢㙣ㅣ搷㜹摥㌳摣㔹敥㉣㐹㤱ㄶ攵㡢㙣挷㘶攲㌸㑥㑣㠵ㄶ㘵慢扥戴慡挲㡢㜵㜱㈸㤱ㄶ㈹㌹㠶㘳慣㠶扢㘷挴戱㜶㘶攸㤹㔹㑡㜴っ搸㐸㥤ㅢ㥣㌴㐰摡〶㜱攲戴㠱ㄱ〴挸㑢搲扥愴㐹攳㤷㈰〵ㅡ〴づ搰㠷昴愱㐰ㅦㅣ㈳㐸ㅥ㕣ㄴ〲晡攲㠷〰改昷㥤㤹搹㥤搹攵づ改戵摤搲〵㡦扣㍦捦㥣摢㥣㜳晥敢昹晦㌳㉥㠸㐲愱昰㐷㈴晥㘵㉡㌲㜳敢昲㘶㄰㑡㘷㙡捥㙢㌴㘴㉤戴㍤㌷㤸㥡昱㝤㜳㜳挱づ挲〱㌴㈸㔵㙤搴〷㝡㌵戰㥦㤱攵敡㠶昴〳㌴搲ぢ㠵㜲搹搰㔰捦㐱昸ㅢ㑢ㅥっ昶ㅡ㉥〲慣捣捤㉥慥㍥㠵㔱㤷㐳捦㤷㠷㈶㉥㐴㝤㡦㑤㑦㑦㑤㑦摤㝢晦攱〷愶づㅦ㥡㤸㙢㌶挲愶㉦㡦戹戲ㄹ晡㘶攳搰挴㔲㜳戵㘱搷㍥㈹㌷㔷扣换搲㍤㈶㔷て摦扢㙡摥昷挰昴㝤㐷㡦㕡て㍥昸挰㌰㕥㕤㌸㍢㌷扢攴㑢㉢㜸㤷挶搴㌹攵晢收㘵捤收摡愴昴㙤昷搲搴摣㉣晥㑢捤ㅦ㑦昷㑦㉤慦㐹ㄹ昲搵搲㤷㙥㑤〶〶㍡づ㌹㌳㐱搰㜴搶戹㜹㠶㜳〲㑢慤㤹㐱愸㍢㜳戲搱㌰㥣㘴搴戲戳㠸扤㙢㤸㥢挳捥戲㜴〳㍢戴㌷散㜰戳攴慣㘰愰晡㠸㜳㍥㤰攷㑣昷㤲㍣㙢㍡㔲㜷㑥㌶敤㝡㌱㑡㠵㠱扢㤲㈱搲ㄳ㔳换㥦㥡〹㥣戹㌵搳㔷㌳ち戸㌱㌹㙤㑦昸戵㙣摢㍢㝡㡦换愹慢㌷㜰捣㍢㝢户㐳捤〵搳㙦戵㥣散摤㌲㕥㝣㜶〶昷昴㙥㥦摡愳㙣㥦㡦昵敥愳戶㌲摢㕡っ挵昴慤㜶ㄴ㡢㌱㑡〴㠳〴㘵〲㈲搰愸㄰っㄱっ〳㠸攲㝦㠳㑢搲ㅤ㔹愵㔵㑤慤扡慡㔵㙢㕡戵慥㔵愵㔶戵戴敡㈵慤扡愶㔵㙤慤晡㤴㔶扤㡣㌶㐹㉡てづ㙡㜱㕡晡搲〵挷㝢昳搵搹ㄷ㍦㜱㘸摦㡢㍦晤捣捦㠷昷愱搱愳昱愴收㝤昳ち㐸慤㑤挵㐷愶づ昳摦昶㕣〱愶戰㡥㕡昷㕢搳搳昵愳㠷捤㝢㑤㥤换捡㐱㝥㠶㔰挶搰㜶搸㝡捣㜶敢摥ㄵ㠵扢㕢㘷捤㐰戶㌷㙥㌲慥㥢昵㥡㙥㍤戸㘵敢捡攵搰っ攵捤㥤㜵敤㐱扡扡㉤㠳慤㘴愰摥㜷㕢㘷户ぢ㘶愳㈹㘷慥摡㔱昵〷㍡慡㥤㈵摦㕢敤㕤㝢挲㤷㑦户㙡扢㘶㌴〳愱戶愱挶敥㕡㘵㔴ㄵ捤㙢㘲㙥捤ぢ愴慢愶㌷改㉣搹戵换搲㕦㤶ㄴ㠹戲慥㤶㝡㍤慢㘲慥㥦㕣㜴戱㔰㜰㙢晤㐳改㔲敢攱慢㈱㤸㔹搶㌱摦㜵改㠷㥢㉢收㙡㐳摥㤰㘹ㄲ扤ㄳㄵ〷㌳挵㈷扣㕡㌳㤸昳摣搰昷ㅡ搹㥡㤹晡㠶〹㐹㔳㍦攳搵㘵戱㔸㔰㐲〱〲㜷㘰㐰㠸挲摤扤㜹㐱㈱㈲㠵㘲㌲昲㑤㔹戲㥢㍡㠷搵㘱ㄵつ㐹㥡搴㍥扣捤㘰㥣慦㤲㌱㌹ㅣ㤸㕡ㄳ昵〷㕦晡搱㙤㠶㙤㘱敥扤㙤慣㘹攳昱敡ㅦ摥㤰㙥㜸捡㜴敢つ改攷㙡㍦挱ㄹㄹ愳〰晡㌵〸㠴㥥扢㐷㔵㈷慥㡡㑤晤㡡㕤て搷㑡㙢搲扥戴ㄶ愲っㅡ戲㕣收搶㜶㈵攳㍡ㄴㄹ晢〹挶〱㉡㤵㐲改〰ㅢ㤵㉡㐸〵㥤搲㈹㠷㤷㌳㠲㥣晤㌲扣㍣㙣㥤戰ㅢ愱㡣㠴昲愸〵㡣㐴㕡㑤愱㙦㠴㈴敡㥢戵㐸㘱ㅣ戰收㐰愵愶敤㠶㥢㙤扥敤攲㤲㠸㠸昶㘴挱慥㤳〵ㄴ〵㔹㜹㤰挳㙢㈰㥡づ㘹㤰摦㌸㐵㐴㘴㠳ㅣ捤㡥㤱戳㐴挶昶㌹㌲〲敤搳㐴挸搶㠷㝢换〸ㄲ㝢㌷㤱戲㔳㑦㝥摣㤳㘶㕢搹昲㤱㌴扢ㅥㅢ㘷摣㐰㜰㈳挱㑤〴〷〱挴敦㈰攱㈸攵㤰捦㈶攳ㄶ㍣ㅢ户ㄲ㝣〰〰昲挹愰捣㠹㐵ㄵ㙤愸㥤搸㤱㙣㌷〲㍢㔹ㄹ挵㤱㈸愲㘵摣戲㌳㐷ㅣ㠵攸搸敡摣ㅤ扡戶愸㜴散㐷㝡搳㘶㝡㌹愴挸㥣愶改戵㙥搳㌴扤ㄱ㙣摡愷摥扡ㅤ㕤㡤〹㠲て〲㔴㡣てㄱ㐲戹搰攰摤㤹㐵㑦㤳昲㝤㘱ㄶ㐵挶㔰㥦ち㍥㈶㘴ㅥ〱㜲㠴㕣搷昱㘵捦㠶愶㌹㌸㘹扤敦㙤攸㐳扤昹㍢㐶㝡㠷摥摣搳㍢昴ㄷ扤㑤㉢晡づ戰㤷昸㡦㥥㍡收㑥㔴ㅢㅦ㈱戸ぢ愰㐳挷昰昴晤㜶㍤〵捡㉣㜶㔲㤸摢㑦慦㡢戲㜲㔷㌶搷愵搲㐰挳搶㡡改㕦㤲㈱㍣ㄸ愷攷㘱ぢ㝢扥㉦ㅢ㌸搴搶㔵〱捦㉦㌷㘶ぢ㠳ㄳ扥攷戰㝣捦㐶づ摥ㄷ㡡愱㔸搴〶ちㅤ㌶㜲㡥慤㤹昲㌹愵㈸㠷㍡昸摥摥㐲㈲搵㈹㑢㕥散㤷㝦扥摣㤳㈴㝤㐸㤲㡦㘱㕢㡤扢〱㈰㈵挴扦昵㤴㈸㠷搸散攳慡㔹搶㘲愵㠷㉦攷㜴搲攱㐳散㤲㈳㐳㤱挳㜶ㄶ晥㠳㘰挴㔹戶㥤㤶戰ㄸ㜲㤶愴㕦㠳㙦挱㙥挸㑡攴㤶愵愸搹㤳ㄵ敦ㄳ㔹㌱㌰搰㜵㥥捥昱慦㈹㍡改㤰ㄲ戹摣㥥㕢㤹㜳ㄶ㙦ㄳㄵ摤㤰ㄴ㉡㌹慥愱㤶〴㈲攵戱敤㥥㠸改㐳挴摣㠳㡤㌳づㄳ㑣ㄳㅣ〱搰㝦〵㐹戳搳㡤㘷㌸㙣㜰㠳㉥敤㙡戵㔰㈶ㅡ㤴㡢昰戵㥥挲敡㈸㕦昳㈷〴昷〳㜴㤸㍦㜴㐰收㄰愲㐲㜹㡡㄰㔵ㄸ挳扡㘰换㉢愴㠱㝤ㄶ〲㑢㜳捤㈰昴ㅣ㐶㤶㐶慣㜹敦慣ㄷ捥摢挱㍡㈲㔱攳㔶㥣㜹㙣㑤扡愰㉥ㅦ戶㑦㐷㤹户扥㉥敢㠶戵散㌵㈱摡㑥捦敦㠶㠳㌹戶〳戶愴㍡㥢㙢〲愹扦昳㌱㠶㄰搸㘹攵㙦愵㌷㜶㐷摥㙦ㅥ晡㐶摢㍢扡㘲㠷つ㌹㘴㐵㑣挷㝣搹挲㉥㈲㜲㔰ㅦ戴㔶搶㝣㈹攷㐷慣㤳扥㕤㙦搸慥㈴㌲㘰㘳㌲㔸户㈰㉦㈱㑡戰攴㌱〶攸戹㈳搶㡡㙦扡挱扡挹㠰攲收晥捣㤳ち㡢攸搶慣敤〶㜸㡤挲㈲昳愳搶昲㥡㜷〵ㄱ摢愶攳㥥㌴搷㠳㕤㠱ㄵㄲ㝤㤴ㄴ㙡㠴㈶㌴㑤㤴戵㜲扦昸攱㠱扣㔰㈰敦ㄵ〹ㄴ慥ち㍡㝤收㌹摡㥢㜶㝤ㅣ愳愱㥤捥㌹つ㈳㝡搴㉡ㅣ挸㤵挲攴㔴攳㐱昶㜹〸攰㤱㤳攷㑦户㈳㜳敦㈸㘶慤搳换㥦㈳攳ㄵ㔹戴〲㈱昴搱敤㡢㐸㠵㘵愴ㅣ㜰㈰㌰捥愷㑥昲慢㔸慡つ愹㙦㕦㍢㝢〲㤱愴㘱㙢挱㕣㤵つ挴愳ㅤ㌳摣ㄷ㍤搰㡣㜵捣㐶㄰搷捤㜹㡥㘳㤲戴㐸㤶换㌵㤳ㄴ㍣搳っ扤㌳戶㙢㔸〰㡡晥攲㈲昳㉡㡡捣慢慡㘸搸㍡挷搰愰捡㜳㉣敦㤲改摢攱㥡㘳搷捡㝣㘰昸㙥㔷搰㈴㤸㥣㤲㌷㐹㠹捣㤸攸戰收捦挳㘴ぢ愶㠰敥㈹挸㔱㙥ㅤ搱て捡搵㐴〹晦㐴㥦㡥㈵〸ㄸ攵㈹㌵晥っ愳改敡㜶〴㐴㡥㑡搷㤲㍢ㄸ搷㥥㐳㐹㈴㠴㠸昵ㅣㄲ㠱㔷㌰㈵攴改攲㉥㔹攷㕤㍢〴昶㠸戱ㄳ㜶㌸ㅦ〰攵〰挸慡攳敤捤ち慢愹㑥㤳㉤慤㜰㝢㜷㔵㐶㑤摣搶㕤㥦搶ㅢㅦ摥愲㍡搲㈸㈹㐵戲㕤㈳愵㔹戶㤸攳㙥㔲㌵㐲㈹敥㐴摢㠸㍣户㘹㝢摦㈹㐵摥㠱㘲㔲㌴㔳㌰晥㕣ㄱち〲扤戱㡥愲捦㍥㥦㍣㔲ㄱㅢ摡〰ㄵ敡愹愸㙣㈴づ〹㥥挶戵㤳扡慣挴㑦攰敦㝤㜱㜶戱ㄹ㘶㙡捣慢攳㜱捤㑣愳戱攸挲㑡愸㤹㝥㝤㤷戰㌴搶ㄶ㘹ㄸ挵㥤晤㙡晦㘸㝢㔳㡣ㄸ戳㈱挳㈲㌹㝥㘰戰㈱㤸㉢ㄵ㔱愵㜵㌶挲慤㙥ㄵ㤷昹㜴㐶㥡慥挲挰㜲㔸㥦㤷ㅢ捡っ㙢㕢昲攳慡㐳敢戴愸攴愸㘱捤慣〶㔰改㈱攵㜸㥣㔳っ㙥㔸攷攸㤶挲㈵〶㠸摤㌸户㔴ぢㄱ摡㙤つ挰㤳挱敥挱づ㜶㈴ち㥤搰㍡愳〴㉤攵㄰㙥㜶ㄱ攴㥤㍥㌱ち㐱㙡愹昴㕦挷挵㌷㕦㘲晡晥昱㐲㤲㠹㤹㠸攱慥ㅣ敢〱挸㑤㐷㈶挹㐵攳㐹挰㍣㤲㙣㑡㘸つ㈷㘵㌴㌱㐶㘸昲昹㈱㙥昱㌰㤶㌵㑡戶㘹攰㥥㕢㘸㐳㥢㌶㌶昷㔹愷摤㕡愳㔹㤷㑡ㄵ㈷戲㕡㘹攴㕤㠱㉦㜵〵㌰攲愶㥣㝤㠹㌷攵㌴㡥㔲㕣㌲㤱搴扦摤㙤ㅣ㐷㜷㈵攴㌰㐶愴晡ㄸ㠰捣㜱换愹㠰㔸搷㍤〵摡㠷晢摢ㄷㄸ搴攵㌹㠸戴慥㈲捡戲〵摣挷㙢㐵㤱ㄵ户愵㥡㉤㜸ぢㅥ㙤昶㔴搱㈹㍢㉡摡ㄵ㌸挲㍡㈳㠱㔷㉡挱ㄸ改㤳㍢㌸㐸攱㕡ㅣ摤扤昶㥣㝡㉣㕣〳㉡ㄴ〶〴㘳扣㍣〵ㄵ戰慢㘰㈴ㅡ摣㕡摢敡ㄶ㡣晥搲昲㌶㘶〰〴挳挰㌴㘸搱㌲㌲㜰收㤰摦摥挰戹ㅤ慤㜲㈲愴改㘰㉡㘳㤴攳㜰搸〳㘹攰㈶ㅥ愴㔷㍣㈸愱昰㠰扡ㄸ㤶摣㑤㥣㜴㜰〴昲晣ㅢ㍡ち㤷捣㄰搷㕦摣㠳ㅤ挵㌳昵㍡捤㕤昸攷㜶〵㔶㜱㜵㈳㌲㐷て㜴㕣捡㔲㙢愲㝤㜷㐷㐷㐵㝣㔹昰挸晣搴㈹㌳慣慤㉤㠷㥢搱挵慤㝥㐹㐲㝦ㄵ晥㠸㉤摦㑥㥢戹攸昲㈲敡〶昷扥㜲搹昵慥戸㙡㕥㝡挰㕢㝦愰㄰㕣愱ㅣ攴㈴㉢㠵㍦攲㥦㑡㕡㐱晦㈹㐶摣挹戴㌹㐰摢㐱挲㜱㔴㡡愴挱〴昲㌹㜴〲摢扤㜵㙢㠰㜴㜲愰㠳㑥㤴㈰搸㈳ㄴ昷搲扢㐶㈸攲㥦㠰㔶ㄲ㑢㜴㈴挷㥥㝦て慣㉦㝥㠲ㄲ㈲ㅣ捦戱ㄸ搱㍦㠸㕣づ敡㤴㈰㡦慦㜸昰㐲挸晦ㅦ㉣㈵摣扣㈵㍢晤㉦㌰戳昸㜱㈷㡡㙥㈳㡡晥戱ぢ㐵㠲搷㐰ㄴ晦㍥㠲㑣㤲㜴㠶㘷摦㔶㈰㥣㙢摡㍢㠰扥攷ㄷ㝥晦てて愰ぢ㌱㜱㈸ㅢつ愱戶㍢昱摣㌲ㄱ〶扡㑣〴〶敦㤵㠹㜰〶ㄹ挱㈸㝥㘴㈲挴㍥㤰㐵ㄴ㙣㙦㈲㌰戶㤷㘳〸愶㐲慤㈹户〶㑦㘰㌷㌸昴㡦㥤挲挵㕢ㄹ㈰㥥て愵ㄵ捣挱㈳㜵㘳㜷昱㤲改㥢捥㐱㔵㝥搲㤷㔰㘶晥ち㙥㜲慢㉥散㜱昳㤶㌵慡搳ㄶ扥㡡挴换扥攷㑦搹搹晤㜵㘰㉡㑡㤱晢㕥㤴㐵改ㅤ㜸㑡〴捦つ㠵捦ㅣ昸挱挹摦㍣昳挲㜱摥㔶㡢㘹㔵扦ㅢ昹㝥㐲昶戴㈷㄰搴㑤㕤ㄴ戹㥥ㅦ收㥣挱㈷㑡昶㝡㐳捥㥡扥戲㠲〲挳㐹戲ㄱ攱愵〸㌳㈲扥摤㘰㘲攲摥㐳㘴㘲㑥㜵戸㍢搵㠷㑤捡㐵㌸㤵㥡戸昲改㈵㘱㐳搱㔳㤱昵㘹㙤敡㝦て㔵昴㌶㈷㤲戵ㄲ㜹敡㘴ㄲ攲㠷㥤扡敥㈸㜵㕤㜴㤰㘱搸㍦㤱㔲㠸㍦㤰㐲搲〷ㄹ㕥〸㔰㔲敡ㅣ㌲晡㍤〰㌹㤱戵捥㄰㉦晤〱㝢㐲㐰戶㉥晤昵昹ㄱぢ㜶ㄱ㔸㑣㝣昱晤㥥㘸㘹㡢㈶慡㠹愱㕡㘵搳㉣㈳愳づ㉦㉣㤸㑥㑡㔷㤰㐹㤲㝥〴戹ㅤ扢愳昸㤲ㄱ㈷ち扣㐵㡣慤㍢昴戵㔵㥣㠷摤㈶㙥㝥㐰捦㤴㤴挲㜰昷戳ㄸ〷㔲ㄵ愳㡢㥡㔶愲㈲挲搱㈸摢敡㌴ㄴ㔷㐱㘷戹〷㜱㉡㐵昰㡦㕦ち戱㝥戲㍤昴昵㥤㌵搴㜱敥㈰ㄶ挸ㅦ散慦摢㜲ㄸㅢ㙦㈵挷㐰挲敥愸㔵㌹扡ㅥ㝥ㅥ㕤戸攸㠲㌰摡㔹昵㉣㡥攲㑦挲㔹〳㕡㤷晥㘷昴㕡㜱搶〵昶㘶ㄸ㍢愳晦㍦㠵㠲㙤昵扦㘰散㑤㈱昲昱㌸挳〷㥤昱㤳㙤㐳㌶摣ㄱ㜸戶ㄱ扣㔱〷㘳㐳㘵ㄹ昲㡥㜲换昸㜸㌵慡㔶ㄲㅣ㝥慦㘲攷搵㠸㔶㕦摡戶㐳㍤〵㈰㘳㐳晡昷㈰㠲㝡昶捦捡慤攴㜴㕢㝡〲ㅤて㥣戱㙢扥ㄷ㜸㔶㌸戱㡣愰敦〴扦㍤戳㘰昳捣㠸敦㜶ち戵㍢戰ㄳ挳㑦愲捦搹㐵〸散戳㌲㝣户㘲㤱㡣㉣散㉣㤲挱敦㤰挶㔲攱㈵㙡㠷攰㍡敢搱愶搹挰愷慢㡢昰㜵㠶㉣摡ㄵ捡㉥昲㌸㜷摥搰攰搶攱㡥搶㈷攱て㤲㡤㈹〴挷搴ㄲ㥥㜸㤲晢摡戹〷搹戶昱摡〲戶散捦攷㔶搱㕦〱㑥㜷昶㤶㉣挹昰㥤晣㈲戹㘲㔴〹㜱㘹晦㌸晥敥摣㐱换搱挶㐱攷昱〷摤㜴㠴㑤㌶攰㍥摢㐱昴晢㈲扡㡡ㄹ〲晣っ㌳捥昰㐱搰换㐷㔶ㄴ㝦㡢㘵㤱〱㤰㉦㤴㙡〰扤愹晡攵慤愸㝡散ㄱ昶㐴ㄲ㍣㘳㤰ㅣ㉢攲㕢㘸挸敤㡡㤶つ㤶攰戲㠵㍡㑢㈰㙦㈴㍤㤰㉦〸㥥㈵搴㐴扥㠱づ慤㠹搸㈸敤㍤㤱慦㙦㌵ㄱ㐱㉢㐰㉤㌴㍤晥㔸愲㐵㡣〶慡つ㠷挰㈵昰〰挶ㄲ㘵㌲㑡昹㐸愱㔳㡡㘲っ㍦㈱㡡㤰晥㌵晥晢晡昱㕦扤挶昴㥦挷㠵㤲㠸愸捡慥㠲ㄲ㔱慤攲慢改㔵昸㈸敤扤㡡慦㙣戵㡡㌱ち㑢捥挴〸〱㐶〶㐴ㄵ㝦搴慡㥡挸㜰㐳昹ㄳㄷ〹昰换捣㘲捣㐴㠹敡㝢〵ㄹ昴攵捥慢㔶㔷㤱㐹晡敡摣㠸㥣慦㝣㤴愱挴ㅢ㤱㜴敡㤴㈲慦㙣㈹㔲㡦㘵㈷㜶挷敥ち㈱㠱㈵昱戳搹㥥戲扤搴㘷愸㕦㝣㈱㐱捣愹㔳挹㈷㔴㕡ㅣ㝣〲㘱㐴愶㈹〹㠹ㅢ㈹㍥㥦㌴晥㠷ㅦ戵㝤愷愸㐰〲昵㐴㡤㐹㜰慡昱攷㤲挶㐷昰㜹㤶㙡㔳攰㔵〲愶搷㤳挶㈴㑣搵昸㠵愴昱㥢㐷づ戶ㅡ㈷㜴ㄸ㡤慣㤳㐸㜲㡣㕥㜵っ㐸㝤慡㍤㡡收扡㐵㐵㍡㘴㐵挵ㄴ愱㉡㠶摣㔰慡㜴ㄸ户㐲㝣㝣㉣扤㠰㑢㑥戸ぢ〲㘹ㅢ晤㍦ㄳ㑥攳昲搳扣ㄹ㥡昸ㄶ㝡〳㔱㘷摦㔰㑦散㕣戲ㄶ㝤ㄴっ㕡愷〳ㅣ慥敡扢㡡㐴㘰ㄷㄴ愳晤摤挶㍢㥦㘳㐳戶昷㈳㠹㤶㘹扣㑣搲㥦ㄶ㔱ㄱ㤶愲昸㙣㠲搹挲昳㙤㥡㌱㥥〳㜲㈰㈶〱㤹㌱㥥〷㡣㈲㌲〷㔸㌰㐶晥㔷捣晤㔹㔶晣〵挱ぢ〰ㄵ㐱㘶㈷ㅤ㤴㍥〷㌰㥡晣ㅦ㉢㈶㌶㤴攳㐴ㄳ捦㈴㉦㑢㤳㤱昱〵㜶昸㈲挰〰晣戸㈲㈶挲㡡昱㈵㤴愴㕦㑡挱愱㕥晡㈲㉢扥㑣昰ㄵ㠰㡡捥挹敥㜸搷戸愶㍥㔵搸㕦愲慢㜸㥥〰㍦攳慢㜱㠶て㍡昷攱㑦㝢ㅢ捤㍣ㄳ㈷㕦昸㈳收㤹昹㤴晦㘱㝣㥡扦挹㐵て攰晦㑣愲㉢ぢ扦愸㍤搴摦㔸㘴〲ㅡ攷敡户㡥捤㝥〷攳㜰㕤敤㔰ち㐷愴㔲㈹㙢〵㐱㝣㜳挱挲挳ㅢ昸㤶㘳慡㐲ㄳ愴〱㔵攱挶ㄵ挷㔱㘰晣ㄵ㥢ㄲ挷挴㤳昱搷㝣㈲㙡搵㈶晥㑤㥣攱㠳㈰㕥㔵昷愷攲敥搱ぢ㑢㠲戸㔶ㄵ㜶收㠵㐲㄰晦慡㘲㉤晤挲㤷㌸㤸㐲ㄶ㌲㔹慤㐴愴㈹ㅡ晡ㄶ㌲㈳〳愳㥣摢㘳昸㘹㔷㐵敤㘲晤攲挵户㐶㡢ㄳ㌷ㄷ㍦昵㠹攱㤷㕥晦攵ㅢ㕦晢昵愷㡦晤晥て㉦扦晣敢摦㝥敤戵㍦扣扡㝡散㕦㕥㜹攵㥦ㅦ昹扢搷摥搸㙦㝤㐷晢搱㕢ぢ摦㜹㜶晡昲戳㑦㕢攷敦㍥昹散攳㑦㍤㍡扤㜴摤攴挰挰攰攰㕤攳扦戸改愳㘳捦㍦晤㘳昱戳㝦扦搱ㄵ㙡戹㜸㐱㜶ㅡ㕣戶㥡挶户㤱挱㌴㌸攳昷㜴ㅡ㕣慥摡愸搵㜸愳㘶㔱㔰㠶㜳㠳ㄳ㔰ㄵ㘶戶㘲攸㝦〰捣㔷戳㌱</t>
  </si>
  <si>
    <t>Decisioneering:7.0.0.0</t>
  </si>
  <si>
    <t>31f8ee3c-2a24-439d-be76-332e977db844</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</si>
</sst>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0"/>
      <name val="Arial"/>
      <family val="2"/>
    </font>
    <font>
      <b/>
      <sz val="10"/>
      <name val="Arial"/>
      <family val="2"/>
    </font>
    <font>
      <sz val="10"/>
      <name val="Arial"/>
      <family val="2"/>
    </font>
  </fonts>
  <fills count="2">
    <fill>
      <patternFill patternType="none"/>
    </fill>
    <fill>
      <patternFill patternType="gray125"/>
    </fill>
  </fills>
  <borders count="2">
    <border>
      <left/>
      <right/>
      <top/>
      <bottom/>
      <diagonal/>
    </border>
    <border>
      <left style="medium">
        <color indexed="64"/>
      </left>
      <right style="medium">
        <color indexed="64"/>
      </right>
      <top style="medium">
        <color indexed="64"/>
      </top>
      <bottom style="medium">
        <color indexed="64"/>
      </bottom>
      <diagonal/>
    </border>
  </borders>
  <cellStyleXfs count="2">
    <xf numFmtId="0" fontId="0" fillId="0" borderId="0"/>
    <xf numFmtId="0" fontId="2" fillId="0" borderId="0"/>
  </cellStyleXfs>
  <cellXfs count="9">
    <xf numFmtId="0" fontId="0" fillId="0" borderId="0" xfId="0"/>
    <xf numFmtId="14" fontId="0" fillId="0" borderId="0" xfId="0" applyNumberFormat="1"/>
    <xf numFmtId="0" fontId="1" fillId="0" borderId="0" xfId="0" applyFont="1"/>
    <xf numFmtId="0" fontId="2" fillId="0" borderId="0" xfId="0" quotePrefix="1" applyFont="1"/>
    <xf numFmtId="0" fontId="2" fillId="0" borderId="0" xfId="1"/>
    <xf numFmtId="0" fontId="2" fillId="0" borderId="0" xfId="1" quotePrefix="1" applyFont="1"/>
    <xf numFmtId="0" fontId="2" fillId="0" borderId="0" xfId="1" quotePrefix="1"/>
    <xf numFmtId="0" fontId="0" fillId="0" borderId="1" xfId="0" applyBorder="1"/>
    <xf numFmtId="0" fontId="0" fillId="0" borderId="0" xfId="0" quotePrefix="1"/>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2182852143482065E-2"/>
          <c:y val="7.4548702245552628E-2"/>
          <c:w val="0.87633114610673668"/>
          <c:h val="0.8326195683872849"/>
        </c:manualLayout>
      </c:layout>
      <c:scatterChart>
        <c:scatterStyle val="lineMarker"/>
        <c:varyColors val="0"/>
        <c:ser>
          <c:idx val="0"/>
          <c:order val="0"/>
          <c:spPr>
            <a:ln w="28575">
              <a:noFill/>
            </a:ln>
          </c:spPr>
          <c:marker>
            <c:symbol val="diamond"/>
            <c:size val="3"/>
          </c:marker>
          <c:trendline>
            <c:trendlineType val="poly"/>
            <c:order val="3"/>
            <c:dispRSqr val="0"/>
            <c:dispEq val="0"/>
          </c:trendline>
          <c:yVal>
            <c:numRef>
              <c:f>simulation!$B$4:$B$255</c:f>
              <c:numCache>
                <c:formatCode>General</c:formatCode>
                <c:ptCount val="252"/>
                <c:pt idx="0">
                  <c:v>23.827999999999999</c:v>
                </c:pt>
                <c:pt idx="1">
                  <c:v>24.234000000000002</c:v>
                </c:pt>
                <c:pt idx="2">
                  <c:v>24.937999999999999</c:v>
                </c:pt>
                <c:pt idx="3">
                  <c:v>25.905999999999999</c:v>
                </c:pt>
                <c:pt idx="4">
                  <c:v>26.672000000000001</c:v>
                </c:pt>
                <c:pt idx="5">
                  <c:v>26.172000000000001</c:v>
                </c:pt>
                <c:pt idx="6">
                  <c:v>24.530999999999999</c:v>
                </c:pt>
                <c:pt idx="7">
                  <c:v>23.969000000000001</c:v>
                </c:pt>
                <c:pt idx="8">
                  <c:v>24.094000000000001</c:v>
                </c:pt>
                <c:pt idx="9">
                  <c:v>25.422000000000001</c:v>
                </c:pt>
                <c:pt idx="10">
                  <c:v>26.594000000000001</c:v>
                </c:pt>
                <c:pt idx="11">
                  <c:v>26.530999999999999</c:v>
                </c:pt>
                <c:pt idx="12">
                  <c:v>25.327999999999999</c:v>
                </c:pt>
                <c:pt idx="13">
                  <c:v>25.702999999999999</c:v>
                </c:pt>
                <c:pt idx="14">
                  <c:v>25.859000000000002</c:v>
                </c:pt>
                <c:pt idx="15">
                  <c:v>26.780999999999999</c:v>
                </c:pt>
                <c:pt idx="16">
                  <c:v>25.859000000000002</c:v>
                </c:pt>
                <c:pt idx="17">
                  <c:v>27.219000000000001</c:v>
                </c:pt>
                <c:pt idx="18">
                  <c:v>27.890999999999998</c:v>
                </c:pt>
                <c:pt idx="19">
                  <c:v>28.75</c:v>
                </c:pt>
                <c:pt idx="20">
                  <c:v>28.097999999999999</c:v>
                </c:pt>
                <c:pt idx="21">
                  <c:v>27.780999999999999</c:v>
                </c:pt>
                <c:pt idx="22">
                  <c:v>26.312999999999999</c:v>
                </c:pt>
                <c:pt idx="23">
                  <c:v>25.312999999999999</c:v>
                </c:pt>
                <c:pt idx="24">
                  <c:v>25.484000000000002</c:v>
                </c:pt>
                <c:pt idx="25">
                  <c:v>23.984000000000002</c:v>
                </c:pt>
                <c:pt idx="26">
                  <c:v>24.640999999999998</c:v>
                </c:pt>
                <c:pt idx="27">
                  <c:v>26.219000000000001</c:v>
                </c:pt>
                <c:pt idx="28">
                  <c:v>24.765999999999998</c:v>
                </c:pt>
                <c:pt idx="29">
                  <c:v>24.765999999999998</c:v>
                </c:pt>
                <c:pt idx="30">
                  <c:v>23.780999999999999</c:v>
                </c:pt>
                <c:pt idx="31">
                  <c:v>24.047000000000001</c:v>
                </c:pt>
                <c:pt idx="32">
                  <c:v>24.280999999999999</c:v>
                </c:pt>
                <c:pt idx="33">
                  <c:v>25.515999999999998</c:v>
                </c:pt>
                <c:pt idx="34">
                  <c:v>25.734000000000002</c:v>
                </c:pt>
                <c:pt idx="35">
                  <c:v>24.984000000000002</c:v>
                </c:pt>
                <c:pt idx="36">
                  <c:v>24.625</c:v>
                </c:pt>
                <c:pt idx="37">
                  <c:v>24.452999999999999</c:v>
                </c:pt>
                <c:pt idx="38">
                  <c:v>24.859000000000002</c:v>
                </c:pt>
                <c:pt idx="39">
                  <c:v>23.922000000000001</c:v>
                </c:pt>
                <c:pt idx="40">
                  <c:v>23.780999999999999</c:v>
                </c:pt>
                <c:pt idx="41">
                  <c:v>24.562999999999999</c:v>
                </c:pt>
                <c:pt idx="42">
                  <c:v>25.202999999999999</c:v>
                </c:pt>
                <c:pt idx="43">
                  <c:v>26.140999999999998</c:v>
                </c:pt>
                <c:pt idx="44">
                  <c:v>26.327999999999999</c:v>
                </c:pt>
                <c:pt idx="45">
                  <c:v>26.094000000000001</c:v>
                </c:pt>
                <c:pt idx="46">
                  <c:v>26.375</c:v>
                </c:pt>
                <c:pt idx="47">
                  <c:v>25.812999999999999</c:v>
                </c:pt>
                <c:pt idx="48">
                  <c:v>26.25</c:v>
                </c:pt>
                <c:pt idx="49">
                  <c:v>26.5</c:v>
                </c:pt>
                <c:pt idx="50">
                  <c:v>26.515999999999998</c:v>
                </c:pt>
                <c:pt idx="51">
                  <c:v>26.719000000000001</c:v>
                </c:pt>
                <c:pt idx="52">
                  <c:v>26.125</c:v>
                </c:pt>
                <c:pt idx="53">
                  <c:v>25.687999999999999</c:v>
                </c:pt>
                <c:pt idx="54">
                  <c:v>25.077999999999999</c:v>
                </c:pt>
                <c:pt idx="55">
                  <c:v>26.109000000000002</c:v>
                </c:pt>
                <c:pt idx="56">
                  <c:v>26.859000000000002</c:v>
                </c:pt>
                <c:pt idx="57">
                  <c:v>26.297000000000001</c:v>
                </c:pt>
                <c:pt idx="58">
                  <c:v>27.5</c:v>
                </c:pt>
                <c:pt idx="59">
                  <c:v>27.484000000000002</c:v>
                </c:pt>
                <c:pt idx="60">
                  <c:v>27.390999999999998</c:v>
                </c:pt>
                <c:pt idx="61">
                  <c:v>27.484000000000002</c:v>
                </c:pt>
                <c:pt idx="62">
                  <c:v>28.609000000000002</c:v>
                </c:pt>
                <c:pt idx="63">
                  <c:v>28.812999999999999</c:v>
                </c:pt>
                <c:pt idx="64">
                  <c:v>29.687999999999999</c:v>
                </c:pt>
                <c:pt idx="65">
                  <c:v>29.405999999999999</c:v>
                </c:pt>
                <c:pt idx="66">
                  <c:v>29.530999999999999</c:v>
                </c:pt>
                <c:pt idx="67">
                  <c:v>29.437999999999999</c:v>
                </c:pt>
                <c:pt idx="68">
                  <c:v>28.530999999999999</c:v>
                </c:pt>
                <c:pt idx="69">
                  <c:v>27.687999999999999</c:v>
                </c:pt>
                <c:pt idx="70">
                  <c:v>27.577999999999999</c:v>
                </c:pt>
                <c:pt idx="71">
                  <c:v>26.422000000000001</c:v>
                </c:pt>
                <c:pt idx="72">
                  <c:v>25</c:v>
                </c:pt>
                <c:pt idx="73">
                  <c:v>25.390999999999998</c:v>
                </c:pt>
                <c:pt idx="74">
                  <c:v>26.984000000000002</c:v>
                </c:pt>
                <c:pt idx="75">
                  <c:v>28.297000000000001</c:v>
                </c:pt>
                <c:pt idx="76">
                  <c:v>29.344000000000001</c:v>
                </c:pt>
                <c:pt idx="77">
                  <c:v>29.405999999999999</c:v>
                </c:pt>
                <c:pt idx="78">
                  <c:v>28.765999999999998</c:v>
                </c:pt>
                <c:pt idx="79">
                  <c:v>27.937999999999999</c:v>
                </c:pt>
                <c:pt idx="80">
                  <c:v>27.297000000000001</c:v>
                </c:pt>
                <c:pt idx="81">
                  <c:v>28.515999999999998</c:v>
                </c:pt>
                <c:pt idx="82">
                  <c:v>28.405999999999999</c:v>
                </c:pt>
                <c:pt idx="83">
                  <c:v>27.155999999999999</c:v>
                </c:pt>
                <c:pt idx="84">
                  <c:v>27.742000000000001</c:v>
                </c:pt>
                <c:pt idx="85">
                  <c:v>26.734000000000002</c:v>
                </c:pt>
                <c:pt idx="86">
                  <c:v>27.125</c:v>
                </c:pt>
                <c:pt idx="87">
                  <c:v>27.312999999999999</c:v>
                </c:pt>
                <c:pt idx="88">
                  <c:v>27.969000000000001</c:v>
                </c:pt>
                <c:pt idx="89">
                  <c:v>29.687999999999999</c:v>
                </c:pt>
                <c:pt idx="90">
                  <c:v>29.422000000000001</c:v>
                </c:pt>
                <c:pt idx="91">
                  <c:v>28.859000000000002</c:v>
                </c:pt>
                <c:pt idx="92">
                  <c:v>29.109000000000002</c:v>
                </c:pt>
                <c:pt idx="93">
                  <c:v>29.047000000000001</c:v>
                </c:pt>
                <c:pt idx="94">
                  <c:v>29.140999999999998</c:v>
                </c:pt>
                <c:pt idx="95">
                  <c:v>28.687999999999999</c:v>
                </c:pt>
                <c:pt idx="96">
                  <c:v>28.312999999999999</c:v>
                </c:pt>
                <c:pt idx="97">
                  <c:v>27.344000000000001</c:v>
                </c:pt>
                <c:pt idx="98">
                  <c:v>26.094000000000001</c:v>
                </c:pt>
                <c:pt idx="99">
                  <c:v>27.280999999999999</c:v>
                </c:pt>
                <c:pt idx="100">
                  <c:v>27</c:v>
                </c:pt>
                <c:pt idx="101">
                  <c:v>27.25</c:v>
                </c:pt>
                <c:pt idx="102">
                  <c:v>26.765999999999998</c:v>
                </c:pt>
                <c:pt idx="103">
                  <c:v>27.530999999999999</c:v>
                </c:pt>
                <c:pt idx="104">
                  <c:v>27.202999999999999</c:v>
                </c:pt>
                <c:pt idx="105">
                  <c:v>28.719000000000001</c:v>
                </c:pt>
                <c:pt idx="106">
                  <c:v>28.844000000000001</c:v>
                </c:pt>
                <c:pt idx="107">
                  <c:v>27.922000000000001</c:v>
                </c:pt>
                <c:pt idx="108">
                  <c:v>28.437999999999999</c:v>
                </c:pt>
                <c:pt idx="109">
                  <c:v>27.609000000000002</c:v>
                </c:pt>
                <c:pt idx="110">
                  <c:v>27.672000000000001</c:v>
                </c:pt>
                <c:pt idx="111">
                  <c:v>26.952999999999999</c:v>
                </c:pt>
                <c:pt idx="112">
                  <c:v>27.797000000000001</c:v>
                </c:pt>
                <c:pt idx="113">
                  <c:v>29.062999999999999</c:v>
                </c:pt>
                <c:pt idx="114">
                  <c:v>29.344000000000001</c:v>
                </c:pt>
                <c:pt idx="115">
                  <c:v>29.844000000000001</c:v>
                </c:pt>
                <c:pt idx="116">
                  <c:v>30.780999999999999</c:v>
                </c:pt>
                <c:pt idx="117">
                  <c:v>29.75</c:v>
                </c:pt>
                <c:pt idx="118">
                  <c:v>30.937999999999999</c:v>
                </c:pt>
                <c:pt idx="119">
                  <c:v>30.125</c:v>
                </c:pt>
                <c:pt idx="120">
                  <c:v>30.655999999999999</c:v>
                </c:pt>
                <c:pt idx="121">
                  <c:v>30.969000000000001</c:v>
                </c:pt>
                <c:pt idx="122">
                  <c:v>31.25</c:v>
                </c:pt>
                <c:pt idx="123">
                  <c:v>32.219000000000001</c:v>
                </c:pt>
                <c:pt idx="124">
                  <c:v>32.188000000000002</c:v>
                </c:pt>
                <c:pt idx="125">
                  <c:v>33.530999999999999</c:v>
                </c:pt>
                <c:pt idx="126">
                  <c:v>33.344000000000001</c:v>
                </c:pt>
                <c:pt idx="127">
                  <c:v>33.125</c:v>
                </c:pt>
                <c:pt idx="128">
                  <c:v>33.219000000000001</c:v>
                </c:pt>
                <c:pt idx="129">
                  <c:v>33.530999999999999</c:v>
                </c:pt>
                <c:pt idx="130">
                  <c:v>32.813000000000002</c:v>
                </c:pt>
                <c:pt idx="131">
                  <c:v>32.625</c:v>
                </c:pt>
                <c:pt idx="132">
                  <c:v>32.655999999999999</c:v>
                </c:pt>
                <c:pt idx="133">
                  <c:v>33.280999999999999</c:v>
                </c:pt>
                <c:pt idx="134">
                  <c:v>33</c:v>
                </c:pt>
                <c:pt idx="135">
                  <c:v>32.469000000000001</c:v>
                </c:pt>
                <c:pt idx="136">
                  <c:v>31.125</c:v>
                </c:pt>
                <c:pt idx="137">
                  <c:v>31.530999999999999</c:v>
                </c:pt>
                <c:pt idx="138">
                  <c:v>30.562999999999999</c:v>
                </c:pt>
                <c:pt idx="139">
                  <c:v>31.469000000000001</c:v>
                </c:pt>
                <c:pt idx="140">
                  <c:v>30.530999999999999</c:v>
                </c:pt>
                <c:pt idx="141">
                  <c:v>31.469000000000001</c:v>
                </c:pt>
                <c:pt idx="142">
                  <c:v>31.655999999999999</c:v>
                </c:pt>
                <c:pt idx="143">
                  <c:v>30.875</c:v>
                </c:pt>
                <c:pt idx="144">
                  <c:v>31.062999999999999</c:v>
                </c:pt>
                <c:pt idx="145">
                  <c:v>30.905999999999999</c:v>
                </c:pt>
                <c:pt idx="146">
                  <c:v>30.562999999999999</c:v>
                </c:pt>
                <c:pt idx="147">
                  <c:v>30.25</c:v>
                </c:pt>
                <c:pt idx="148">
                  <c:v>30.75</c:v>
                </c:pt>
                <c:pt idx="149">
                  <c:v>31.125</c:v>
                </c:pt>
                <c:pt idx="150">
                  <c:v>29.905999999999999</c:v>
                </c:pt>
                <c:pt idx="151">
                  <c:v>29.375</c:v>
                </c:pt>
                <c:pt idx="152">
                  <c:v>31.469000000000001</c:v>
                </c:pt>
                <c:pt idx="153">
                  <c:v>30.844000000000001</c:v>
                </c:pt>
                <c:pt idx="154">
                  <c:v>31.780999999999999</c:v>
                </c:pt>
                <c:pt idx="155">
                  <c:v>31.75</c:v>
                </c:pt>
                <c:pt idx="156">
                  <c:v>32.125</c:v>
                </c:pt>
                <c:pt idx="157">
                  <c:v>31.655999999999999</c:v>
                </c:pt>
                <c:pt idx="158">
                  <c:v>31.125</c:v>
                </c:pt>
                <c:pt idx="159">
                  <c:v>32.063000000000002</c:v>
                </c:pt>
                <c:pt idx="160">
                  <c:v>32.875</c:v>
                </c:pt>
                <c:pt idx="161">
                  <c:v>33.188000000000002</c:v>
                </c:pt>
                <c:pt idx="162">
                  <c:v>34.313000000000002</c:v>
                </c:pt>
                <c:pt idx="163">
                  <c:v>34.469000000000001</c:v>
                </c:pt>
                <c:pt idx="164">
                  <c:v>34.25</c:v>
                </c:pt>
                <c:pt idx="165">
                  <c:v>33.375</c:v>
                </c:pt>
                <c:pt idx="166">
                  <c:v>33.905999999999999</c:v>
                </c:pt>
                <c:pt idx="167">
                  <c:v>34.469000000000001</c:v>
                </c:pt>
                <c:pt idx="168">
                  <c:v>34.125</c:v>
                </c:pt>
                <c:pt idx="169">
                  <c:v>35.469000000000001</c:v>
                </c:pt>
                <c:pt idx="170">
                  <c:v>35.188000000000002</c:v>
                </c:pt>
                <c:pt idx="171">
                  <c:v>34.469000000000001</c:v>
                </c:pt>
                <c:pt idx="172">
                  <c:v>34.969000000000001</c:v>
                </c:pt>
                <c:pt idx="173">
                  <c:v>35.375</c:v>
                </c:pt>
                <c:pt idx="174">
                  <c:v>35.344000000000001</c:v>
                </c:pt>
                <c:pt idx="175">
                  <c:v>35.969000000000001</c:v>
                </c:pt>
                <c:pt idx="176">
                  <c:v>35.25</c:v>
                </c:pt>
                <c:pt idx="177">
                  <c:v>35.25</c:v>
                </c:pt>
                <c:pt idx="178">
                  <c:v>36.75</c:v>
                </c:pt>
                <c:pt idx="179">
                  <c:v>36.594000000000001</c:v>
                </c:pt>
                <c:pt idx="180">
                  <c:v>35.563000000000002</c:v>
                </c:pt>
                <c:pt idx="181">
                  <c:v>36.125</c:v>
                </c:pt>
                <c:pt idx="182">
                  <c:v>34.688000000000002</c:v>
                </c:pt>
                <c:pt idx="183">
                  <c:v>34.5</c:v>
                </c:pt>
                <c:pt idx="184">
                  <c:v>34.063000000000002</c:v>
                </c:pt>
                <c:pt idx="185">
                  <c:v>34.188000000000002</c:v>
                </c:pt>
                <c:pt idx="186">
                  <c:v>33.405999999999999</c:v>
                </c:pt>
                <c:pt idx="187">
                  <c:v>34.188000000000002</c:v>
                </c:pt>
                <c:pt idx="188">
                  <c:v>34.438000000000002</c:v>
                </c:pt>
                <c:pt idx="189">
                  <c:v>35.25</c:v>
                </c:pt>
                <c:pt idx="190">
                  <c:v>35.813000000000002</c:v>
                </c:pt>
                <c:pt idx="191">
                  <c:v>35.960999999999999</c:v>
                </c:pt>
                <c:pt idx="192">
                  <c:v>35.438000000000002</c:v>
                </c:pt>
                <c:pt idx="193">
                  <c:v>35.905999999999999</c:v>
                </c:pt>
                <c:pt idx="194">
                  <c:v>36.219000000000001</c:v>
                </c:pt>
                <c:pt idx="195">
                  <c:v>35.875</c:v>
                </c:pt>
                <c:pt idx="196">
                  <c:v>35.155999999999999</c:v>
                </c:pt>
                <c:pt idx="197">
                  <c:v>34.719000000000001</c:v>
                </c:pt>
                <c:pt idx="198">
                  <c:v>33.594000000000001</c:v>
                </c:pt>
                <c:pt idx="199">
                  <c:v>33.688000000000002</c:v>
                </c:pt>
                <c:pt idx="200">
                  <c:v>33.688000000000002</c:v>
                </c:pt>
                <c:pt idx="201">
                  <c:v>34.969000000000001</c:v>
                </c:pt>
                <c:pt idx="202">
                  <c:v>34.594000000000001</c:v>
                </c:pt>
                <c:pt idx="203">
                  <c:v>33.280999999999999</c:v>
                </c:pt>
                <c:pt idx="204">
                  <c:v>33.25</c:v>
                </c:pt>
                <c:pt idx="205">
                  <c:v>33.625</c:v>
                </c:pt>
                <c:pt idx="206">
                  <c:v>34.594000000000001</c:v>
                </c:pt>
                <c:pt idx="207">
                  <c:v>35.469000000000001</c:v>
                </c:pt>
                <c:pt idx="208">
                  <c:v>37</c:v>
                </c:pt>
                <c:pt idx="209">
                  <c:v>36.438000000000002</c:v>
                </c:pt>
                <c:pt idx="210">
                  <c:v>36.625</c:v>
                </c:pt>
                <c:pt idx="211">
                  <c:v>35.75</c:v>
                </c:pt>
                <c:pt idx="212">
                  <c:v>35</c:v>
                </c:pt>
                <c:pt idx="213">
                  <c:v>36.719000000000001</c:v>
                </c:pt>
                <c:pt idx="214">
                  <c:v>37.655999999999999</c:v>
                </c:pt>
                <c:pt idx="215">
                  <c:v>39.75</c:v>
                </c:pt>
                <c:pt idx="216">
                  <c:v>41.875</c:v>
                </c:pt>
                <c:pt idx="217">
                  <c:v>41.719000000000001</c:v>
                </c:pt>
                <c:pt idx="218">
                  <c:v>41.405999999999999</c:v>
                </c:pt>
                <c:pt idx="219">
                  <c:v>42.030999999999999</c:v>
                </c:pt>
                <c:pt idx="220">
                  <c:v>42.375</c:v>
                </c:pt>
                <c:pt idx="221">
                  <c:v>43.969000000000001</c:v>
                </c:pt>
                <c:pt idx="222">
                  <c:v>44.063000000000002</c:v>
                </c:pt>
                <c:pt idx="223">
                  <c:v>43.75</c:v>
                </c:pt>
                <c:pt idx="224">
                  <c:v>44.25</c:v>
                </c:pt>
                <c:pt idx="225">
                  <c:v>46.219000000000001</c:v>
                </c:pt>
                <c:pt idx="226">
                  <c:v>46.594000000000001</c:v>
                </c:pt>
                <c:pt idx="227">
                  <c:v>46.375</c:v>
                </c:pt>
                <c:pt idx="228">
                  <c:v>44.594000000000001</c:v>
                </c:pt>
                <c:pt idx="229">
                  <c:v>45.719000000000001</c:v>
                </c:pt>
                <c:pt idx="230">
                  <c:v>46.219000000000001</c:v>
                </c:pt>
                <c:pt idx="231">
                  <c:v>47.780999999999999</c:v>
                </c:pt>
                <c:pt idx="232">
                  <c:v>49.125</c:v>
                </c:pt>
                <c:pt idx="233">
                  <c:v>50.75</c:v>
                </c:pt>
                <c:pt idx="234">
                  <c:v>49.969000000000001</c:v>
                </c:pt>
                <c:pt idx="235">
                  <c:v>49.313000000000002</c:v>
                </c:pt>
                <c:pt idx="236">
                  <c:v>49.905999999999999</c:v>
                </c:pt>
                <c:pt idx="237">
                  <c:v>50.594000000000001</c:v>
                </c:pt>
                <c:pt idx="238">
                  <c:v>48.969000000000001</c:v>
                </c:pt>
                <c:pt idx="239">
                  <c:v>47.938000000000002</c:v>
                </c:pt>
                <c:pt idx="240">
                  <c:v>48.938000000000002</c:v>
                </c:pt>
                <c:pt idx="241">
                  <c:v>49.844000000000001</c:v>
                </c:pt>
                <c:pt idx="242">
                  <c:v>51.625</c:v>
                </c:pt>
                <c:pt idx="243">
                  <c:v>52</c:v>
                </c:pt>
                <c:pt idx="244">
                  <c:v>51.25</c:v>
                </c:pt>
                <c:pt idx="245">
                  <c:v>52.219000000000001</c:v>
                </c:pt>
                <c:pt idx="246">
                  <c:v>52.219000000000001</c:v>
                </c:pt>
                <c:pt idx="247">
                  <c:v>52.594000000000001</c:v>
                </c:pt>
                <c:pt idx="248">
                  <c:v>52.594000000000001</c:v>
                </c:pt>
                <c:pt idx="249">
                  <c:v>53.063000000000002</c:v>
                </c:pt>
                <c:pt idx="250">
                  <c:v>53.094000000000001</c:v>
                </c:pt>
                <c:pt idx="251">
                  <c:v>53.563000000000002</c:v>
                </c:pt>
              </c:numCache>
            </c:numRef>
          </c:yVal>
          <c:smooth val="0"/>
        </c:ser>
        <c:ser>
          <c:idx val="1"/>
          <c:order val="1"/>
          <c:spPr>
            <a:ln w="28575">
              <a:noFill/>
            </a:ln>
          </c:spPr>
          <c:marker>
            <c:symbol val="square"/>
            <c:size val="3"/>
          </c:marker>
          <c:xVal>
            <c:numRef>
              <c:f>simulation!$G$5:$G$64</c:f>
              <c:numCache>
                <c:formatCode>General</c:formatCode>
                <c:ptCount val="60"/>
                <c:pt idx="0">
                  <c:v>253</c:v>
                </c:pt>
                <c:pt idx="1">
                  <c:v>254</c:v>
                </c:pt>
                <c:pt idx="2">
                  <c:v>255</c:v>
                </c:pt>
                <c:pt idx="3">
                  <c:v>256</c:v>
                </c:pt>
                <c:pt idx="4">
                  <c:v>257</c:v>
                </c:pt>
                <c:pt idx="5">
                  <c:v>258</c:v>
                </c:pt>
                <c:pt idx="6">
                  <c:v>259</c:v>
                </c:pt>
                <c:pt idx="7">
                  <c:v>260</c:v>
                </c:pt>
                <c:pt idx="8">
                  <c:v>261</c:v>
                </c:pt>
                <c:pt idx="9">
                  <c:v>262</c:v>
                </c:pt>
                <c:pt idx="10">
                  <c:v>263</c:v>
                </c:pt>
                <c:pt idx="11">
                  <c:v>264</c:v>
                </c:pt>
                <c:pt idx="12">
                  <c:v>265</c:v>
                </c:pt>
                <c:pt idx="13">
                  <c:v>266</c:v>
                </c:pt>
                <c:pt idx="14">
                  <c:v>267</c:v>
                </c:pt>
                <c:pt idx="15">
                  <c:v>268</c:v>
                </c:pt>
                <c:pt idx="16">
                  <c:v>269</c:v>
                </c:pt>
                <c:pt idx="17">
                  <c:v>270</c:v>
                </c:pt>
                <c:pt idx="18">
                  <c:v>271</c:v>
                </c:pt>
                <c:pt idx="19">
                  <c:v>272</c:v>
                </c:pt>
                <c:pt idx="20">
                  <c:v>273</c:v>
                </c:pt>
                <c:pt idx="21">
                  <c:v>274</c:v>
                </c:pt>
                <c:pt idx="22">
                  <c:v>275</c:v>
                </c:pt>
                <c:pt idx="23">
                  <c:v>276</c:v>
                </c:pt>
                <c:pt idx="24">
                  <c:v>277</c:v>
                </c:pt>
                <c:pt idx="25">
                  <c:v>278</c:v>
                </c:pt>
                <c:pt idx="26">
                  <c:v>279</c:v>
                </c:pt>
                <c:pt idx="27">
                  <c:v>280</c:v>
                </c:pt>
                <c:pt idx="28">
                  <c:v>281</c:v>
                </c:pt>
                <c:pt idx="29">
                  <c:v>282</c:v>
                </c:pt>
                <c:pt idx="30">
                  <c:v>283</c:v>
                </c:pt>
                <c:pt idx="31">
                  <c:v>284</c:v>
                </c:pt>
                <c:pt idx="32">
                  <c:v>285</c:v>
                </c:pt>
                <c:pt idx="33">
                  <c:v>286</c:v>
                </c:pt>
                <c:pt idx="34">
                  <c:v>287</c:v>
                </c:pt>
                <c:pt idx="35">
                  <c:v>288</c:v>
                </c:pt>
                <c:pt idx="36">
                  <c:v>289</c:v>
                </c:pt>
                <c:pt idx="37">
                  <c:v>290</c:v>
                </c:pt>
                <c:pt idx="38">
                  <c:v>291</c:v>
                </c:pt>
                <c:pt idx="39">
                  <c:v>292</c:v>
                </c:pt>
                <c:pt idx="40">
                  <c:v>293</c:v>
                </c:pt>
                <c:pt idx="41">
                  <c:v>294</c:v>
                </c:pt>
                <c:pt idx="42">
                  <c:v>295</c:v>
                </c:pt>
                <c:pt idx="43">
                  <c:v>296</c:v>
                </c:pt>
                <c:pt idx="44">
                  <c:v>297</c:v>
                </c:pt>
                <c:pt idx="45">
                  <c:v>298</c:v>
                </c:pt>
                <c:pt idx="46">
                  <c:v>299</c:v>
                </c:pt>
                <c:pt idx="47">
                  <c:v>300</c:v>
                </c:pt>
                <c:pt idx="48">
                  <c:v>301</c:v>
                </c:pt>
                <c:pt idx="49">
                  <c:v>302</c:v>
                </c:pt>
                <c:pt idx="50">
                  <c:v>303</c:v>
                </c:pt>
                <c:pt idx="51">
                  <c:v>304</c:v>
                </c:pt>
                <c:pt idx="52">
                  <c:v>305</c:v>
                </c:pt>
                <c:pt idx="53">
                  <c:v>306</c:v>
                </c:pt>
                <c:pt idx="54">
                  <c:v>307</c:v>
                </c:pt>
                <c:pt idx="55">
                  <c:v>308</c:v>
                </c:pt>
                <c:pt idx="56">
                  <c:v>309</c:v>
                </c:pt>
                <c:pt idx="57">
                  <c:v>310</c:v>
                </c:pt>
                <c:pt idx="58">
                  <c:v>311</c:v>
                </c:pt>
                <c:pt idx="59">
                  <c:v>312</c:v>
                </c:pt>
              </c:numCache>
            </c:numRef>
          </c:xVal>
          <c:yVal>
            <c:numRef>
              <c:f>simulation!$H$5:$H$64</c:f>
              <c:numCache>
                <c:formatCode>General</c:formatCode>
                <c:ptCount val="60"/>
                <c:pt idx="0">
                  <c:v>53.760196100000002</c:v>
                </c:pt>
                <c:pt idx="1">
                  <c:v>54.168629000000003</c:v>
                </c:pt>
                <c:pt idx="2">
                  <c:v>54.581630299999986</c:v>
                </c:pt>
                <c:pt idx="3">
                  <c:v>54.999226999999998</c:v>
                </c:pt>
                <c:pt idx="4">
                  <c:v>55.421446099999997</c:v>
                </c:pt>
                <c:pt idx="5">
                  <c:v>55.848314600000002</c:v>
                </c:pt>
                <c:pt idx="6">
                  <c:v>56.279859500000001</c:v>
                </c:pt>
                <c:pt idx="7">
                  <c:v>56.716107799999996</c:v>
                </c:pt>
                <c:pt idx="8">
                  <c:v>57.157086499999998</c:v>
                </c:pt>
                <c:pt idx="9">
                  <c:v>57.602822599999989</c:v>
                </c:pt>
                <c:pt idx="10">
                  <c:v>58.053343099999999</c:v>
                </c:pt>
                <c:pt idx="11">
                  <c:v>58.508675000000004</c:v>
                </c:pt>
                <c:pt idx="12">
                  <c:v>58.968845300000005</c:v>
                </c:pt>
                <c:pt idx="13">
                  <c:v>59.433881</c:v>
                </c:pt>
                <c:pt idx="14">
                  <c:v>59.903809099999997</c:v>
                </c:pt>
                <c:pt idx="15">
                  <c:v>60.378656599999999</c:v>
                </c:pt>
                <c:pt idx="16">
                  <c:v>60.858450499999996</c:v>
                </c:pt>
                <c:pt idx="17">
                  <c:v>61.343217799999991</c:v>
                </c:pt>
                <c:pt idx="18">
                  <c:v>61.832985499999999</c:v>
                </c:pt>
                <c:pt idx="19">
                  <c:v>62.327780599999997</c:v>
                </c:pt>
                <c:pt idx="20">
                  <c:v>62.827630099999986</c:v>
                </c:pt>
                <c:pt idx="21">
                  <c:v>63.332560999999998</c:v>
                </c:pt>
                <c:pt idx="22">
                  <c:v>63.842600299999994</c:v>
                </c:pt>
                <c:pt idx="23">
                  <c:v>64.35777499999999</c:v>
                </c:pt>
                <c:pt idx="24">
                  <c:v>64.87811210000001</c:v>
                </c:pt>
                <c:pt idx="25">
                  <c:v>65.403638599999994</c:v>
                </c:pt>
                <c:pt idx="26">
                  <c:v>65.934381500000001</c:v>
                </c:pt>
                <c:pt idx="27">
                  <c:v>66.470367799999991</c:v>
                </c:pt>
                <c:pt idx="28">
                  <c:v>67.011624500000011</c:v>
                </c:pt>
                <c:pt idx="29">
                  <c:v>67.558178600000019</c:v>
                </c:pt>
                <c:pt idx="30">
                  <c:v>68.110057099999992</c:v>
                </c:pt>
                <c:pt idx="31">
                  <c:v>68.667286999999988</c:v>
                </c:pt>
                <c:pt idx="32">
                  <c:v>69.229895299999995</c:v>
                </c:pt>
                <c:pt idx="33">
                  <c:v>69.797909000000004</c:v>
                </c:pt>
                <c:pt idx="34">
                  <c:v>70.371355100000002</c:v>
                </c:pt>
                <c:pt idx="35">
                  <c:v>70.950260600000007</c:v>
                </c:pt>
                <c:pt idx="36">
                  <c:v>71.534652499999993</c:v>
                </c:pt>
                <c:pt idx="37">
                  <c:v>72.124557799999991</c:v>
                </c:pt>
                <c:pt idx="38">
                  <c:v>72.72000349999999</c:v>
                </c:pt>
                <c:pt idx="39">
                  <c:v>73.321016599999979</c:v>
                </c:pt>
                <c:pt idx="40">
                  <c:v>73.927624099999989</c:v>
                </c:pt>
                <c:pt idx="41">
                  <c:v>74.539852999999994</c:v>
                </c:pt>
                <c:pt idx="42">
                  <c:v>75.157730299999997</c:v>
                </c:pt>
                <c:pt idx="43">
                  <c:v>75.781283000000002</c:v>
                </c:pt>
                <c:pt idx="44">
                  <c:v>76.410538099999997</c:v>
                </c:pt>
                <c:pt idx="45">
                  <c:v>77.045522599999998</c:v>
                </c:pt>
                <c:pt idx="46">
                  <c:v>77.686263499999995</c:v>
                </c:pt>
                <c:pt idx="47">
                  <c:v>78.332787799999991</c:v>
                </c:pt>
                <c:pt idx="48">
                  <c:v>78.985122499999989</c:v>
                </c:pt>
                <c:pt idx="49">
                  <c:v>79.64329459999999</c:v>
                </c:pt>
                <c:pt idx="50">
                  <c:v>80.307331099999999</c:v>
                </c:pt>
                <c:pt idx="51">
                  <c:v>80.977258999999989</c:v>
                </c:pt>
                <c:pt idx="52">
                  <c:v>81.653105299999993</c:v>
                </c:pt>
                <c:pt idx="53">
                  <c:v>82.334896999999984</c:v>
                </c:pt>
                <c:pt idx="54">
                  <c:v>83.022661099999993</c:v>
                </c:pt>
                <c:pt idx="55">
                  <c:v>83.716424599999996</c:v>
                </c:pt>
                <c:pt idx="56">
                  <c:v>84.416214499999995</c:v>
                </c:pt>
                <c:pt idx="57">
                  <c:v>85.122057800000007</c:v>
                </c:pt>
                <c:pt idx="58">
                  <c:v>85.833981499999993</c:v>
                </c:pt>
                <c:pt idx="59">
                  <c:v>86.552012599999983</c:v>
                </c:pt>
              </c:numCache>
            </c:numRef>
          </c:yVal>
          <c:smooth val="0"/>
        </c:ser>
        <c:ser>
          <c:idx val="2"/>
          <c:order val="2"/>
          <c:spPr>
            <a:ln w="28575">
              <a:noFill/>
            </a:ln>
          </c:spPr>
          <c:marker>
            <c:symbol val="triangle"/>
            <c:size val="3"/>
          </c:marker>
          <c:xVal>
            <c:numRef>
              <c:f>simulation!$G$5:$G$64</c:f>
              <c:numCache>
                <c:formatCode>General</c:formatCode>
                <c:ptCount val="60"/>
                <c:pt idx="0">
                  <c:v>253</c:v>
                </c:pt>
                <c:pt idx="1">
                  <c:v>254</c:v>
                </c:pt>
                <c:pt idx="2">
                  <c:v>255</c:v>
                </c:pt>
                <c:pt idx="3">
                  <c:v>256</c:v>
                </c:pt>
                <c:pt idx="4">
                  <c:v>257</c:v>
                </c:pt>
                <c:pt idx="5">
                  <c:v>258</c:v>
                </c:pt>
                <c:pt idx="6">
                  <c:v>259</c:v>
                </c:pt>
                <c:pt idx="7">
                  <c:v>260</c:v>
                </c:pt>
                <c:pt idx="8">
                  <c:v>261</c:v>
                </c:pt>
                <c:pt idx="9">
                  <c:v>262</c:v>
                </c:pt>
                <c:pt idx="10">
                  <c:v>263</c:v>
                </c:pt>
                <c:pt idx="11">
                  <c:v>264</c:v>
                </c:pt>
                <c:pt idx="12">
                  <c:v>265</c:v>
                </c:pt>
                <c:pt idx="13">
                  <c:v>266</c:v>
                </c:pt>
                <c:pt idx="14">
                  <c:v>267</c:v>
                </c:pt>
                <c:pt idx="15">
                  <c:v>268</c:v>
                </c:pt>
                <c:pt idx="16">
                  <c:v>269</c:v>
                </c:pt>
                <c:pt idx="17">
                  <c:v>270</c:v>
                </c:pt>
                <c:pt idx="18">
                  <c:v>271</c:v>
                </c:pt>
                <c:pt idx="19">
                  <c:v>272</c:v>
                </c:pt>
                <c:pt idx="20">
                  <c:v>273</c:v>
                </c:pt>
                <c:pt idx="21">
                  <c:v>274</c:v>
                </c:pt>
                <c:pt idx="22">
                  <c:v>275</c:v>
                </c:pt>
                <c:pt idx="23">
                  <c:v>276</c:v>
                </c:pt>
                <c:pt idx="24">
                  <c:v>277</c:v>
                </c:pt>
                <c:pt idx="25">
                  <c:v>278</c:v>
                </c:pt>
                <c:pt idx="26">
                  <c:v>279</c:v>
                </c:pt>
                <c:pt idx="27">
                  <c:v>280</c:v>
                </c:pt>
                <c:pt idx="28">
                  <c:v>281</c:v>
                </c:pt>
                <c:pt idx="29">
                  <c:v>282</c:v>
                </c:pt>
                <c:pt idx="30">
                  <c:v>283</c:v>
                </c:pt>
                <c:pt idx="31">
                  <c:v>284</c:v>
                </c:pt>
                <c:pt idx="32">
                  <c:v>285</c:v>
                </c:pt>
                <c:pt idx="33">
                  <c:v>286</c:v>
                </c:pt>
                <c:pt idx="34">
                  <c:v>287</c:v>
                </c:pt>
                <c:pt idx="35">
                  <c:v>288</c:v>
                </c:pt>
                <c:pt idx="36">
                  <c:v>289</c:v>
                </c:pt>
                <c:pt idx="37">
                  <c:v>290</c:v>
                </c:pt>
                <c:pt idx="38">
                  <c:v>291</c:v>
                </c:pt>
                <c:pt idx="39">
                  <c:v>292</c:v>
                </c:pt>
                <c:pt idx="40">
                  <c:v>293</c:v>
                </c:pt>
                <c:pt idx="41">
                  <c:v>294</c:v>
                </c:pt>
                <c:pt idx="42">
                  <c:v>295</c:v>
                </c:pt>
                <c:pt idx="43">
                  <c:v>296</c:v>
                </c:pt>
                <c:pt idx="44">
                  <c:v>297</c:v>
                </c:pt>
                <c:pt idx="45">
                  <c:v>298</c:v>
                </c:pt>
                <c:pt idx="46">
                  <c:v>299</c:v>
                </c:pt>
                <c:pt idx="47">
                  <c:v>300</c:v>
                </c:pt>
                <c:pt idx="48">
                  <c:v>301</c:v>
                </c:pt>
                <c:pt idx="49">
                  <c:v>302</c:v>
                </c:pt>
                <c:pt idx="50">
                  <c:v>303</c:v>
                </c:pt>
                <c:pt idx="51">
                  <c:v>304</c:v>
                </c:pt>
                <c:pt idx="52">
                  <c:v>305</c:v>
                </c:pt>
                <c:pt idx="53">
                  <c:v>306</c:v>
                </c:pt>
                <c:pt idx="54">
                  <c:v>307</c:v>
                </c:pt>
                <c:pt idx="55">
                  <c:v>308</c:v>
                </c:pt>
                <c:pt idx="56">
                  <c:v>309</c:v>
                </c:pt>
                <c:pt idx="57">
                  <c:v>310</c:v>
                </c:pt>
                <c:pt idx="58">
                  <c:v>311</c:v>
                </c:pt>
                <c:pt idx="59">
                  <c:v>312</c:v>
                </c:pt>
              </c:numCache>
            </c:numRef>
          </c:xVal>
          <c:yVal>
            <c:numRef>
              <c:f>simulation!$J$5:$J$64</c:f>
              <c:numCache>
                <c:formatCode>General</c:formatCode>
                <c:ptCount val="60"/>
                <c:pt idx="0">
                  <c:v>52.340799680433676</c:v>
                </c:pt>
                <c:pt idx="1">
                  <c:v>52.888627643350937</c:v>
                </c:pt>
                <c:pt idx="2">
                  <c:v>52.294209844529135</c:v>
                </c:pt>
                <c:pt idx="3">
                  <c:v>50.7598981714019</c:v>
                </c:pt>
                <c:pt idx="4">
                  <c:v>50.590600891843152</c:v>
                </c:pt>
                <c:pt idx="5">
                  <c:v>51.811194225985098</c:v>
                </c:pt>
                <c:pt idx="6">
                  <c:v>51.433490700625931</c:v>
                </c:pt>
                <c:pt idx="7">
                  <c:v>51.247106051192056</c:v>
                </c:pt>
                <c:pt idx="8">
                  <c:v>51.919955080043827</c:v>
                </c:pt>
                <c:pt idx="9">
                  <c:v>51.448422443248859</c:v>
                </c:pt>
                <c:pt idx="10">
                  <c:v>50.407017161014416</c:v>
                </c:pt>
                <c:pt idx="11">
                  <c:v>48.575546239183922</c:v>
                </c:pt>
                <c:pt idx="12">
                  <c:v>48.164156636645245</c:v>
                </c:pt>
                <c:pt idx="13">
                  <c:v>46.597411992583638</c:v>
                </c:pt>
                <c:pt idx="14">
                  <c:v>47.255713537321483</c:v>
                </c:pt>
                <c:pt idx="15">
                  <c:v>46.842430110595188</c:v>
                </c:pt>
                <c:pt idx="16">
                  <c:v>45.878764092649746</c:v>
                </c:pt>
                <c:pt idx="17">
                  <c:v>45.118886464144921</c:v>
                </c:pt>
                <c:pt idx="18">
                  <c:v>45.500034817214413</c:v>
                </c:pt>
                <c:pt idx="19">
                  <c:v>44.811364733906927</c:v>
                </c:pt>
                <c:pt idx="20">
                  <c:v>45.599924190526302</c:v>
                </c:pt>
                <c:pt idx="21">
                  <c:v>45.95224406170933</c:v>
                </c:pt>
                <c:pt idx="22">
                  <c:v>45.421494166728664</c:v>
                </c:pt>
                <c:pt idx="23">
                  <c:v>45.23303437226609</c:v>
                </c:pt>
                <c:pt idx="24">
                  <c:v>46.748579718816387</c:v>
                </c:pt>
                <c:pt idx="25">
                  <c:v>47.170013131179552</c:v>
                </c:pt>
                <c:pt idx="26">
                  <c:v>49.962050609018306</c:v>
                </c:pt>
                <c:pt idx="27">
                  <c:v>51.306510787856304</c:v>
                </c:pt>
                <c:pt idx="28">
                  <c:v>53.545034205741878</c:v>
                </c:pt>
                <c:pt idx="29">
                  <c:v>52.301624484026988</c:v>
                </c:pt>
                <c:pt idx="30">
                  <c:v>51.15694383573355</c:v>
                </c:pt>
                <c:pt idx="31">
                  <c:v>52.27498680375043</c:v>
                </c:pt>
                <c:pt idx="32">
                  <c:v>54.139377284599725</c:v>
                </c:pt>
                <c:pt idx="33">
                  <c:v>54.219415920680262</c:v>
                </c:pt>
                <c:pt idx="34">
                  <c:v>54.616107175841663</c:v>
                </c:pt>
                <c:pt idx="35">
                  <c:v>53.342039212459873</c:v>
                </c:pt>
                <c:pt idx="36">
                  <c:v>52.902347503776845</c:v>
                </c:pt>
                <c:pt idx="37">
                  <c:v>54.230744755929251</c:v>
                </c:pt>
                <c:pt idx="38">
                  <c:v>54.092080127658853</c:v>
                </c:pt>
                <c:pt idx="39">
                  <c:v>54.52263070809623</c:v>
                </c:pt>
                <c:pt idx="40">
                  <c:v>54.529073752131552</c:v>
                </c:pt>
                <c:pt idx="41">
                  <c:v>52.058251607879875</c:v>
                </c:pt>
                <c:pt idx="42">
                  <c:v>54.1692326735404</c:v>
                </c:pt>
                <c:pt idx="43">
                  <c:v>54.973660246490653</c:v>
                </c:pt>
                <c:pt idx="44">
                  <c:v>55.560482585882475</c:v>
                </c:pt>
                <c:pt idx="45">
                  <c:v>58.528495713943293</c:v>
                </c:pt>
                <c:pt idx="46">
                  <c:v>59.194645863483366</c:v>
                </c:pt>
                <c:pt idx="47">
                  <c:v>60.700893448213961</c:v>
                </c:pt>
                <c:pt idx="48">
                  <c:v>61.896295816820306</c:v>
                </c:pt>
                <c:pt idx="49">
                  <c:v>63.135155331592344</c:v>
                </c:pt>
                <c:pt idx="50">
                  <c:v>62.53277628772387</c:v>
                </c:pt>
                <c:pt idx="51">
                  <c:v>67.524809801613159</c:v>
                </c:pt>
                <c:pt idx="52">
                  <c:v>68.048606697372108</c:v>
                </c:pt>
                <c:pt idx="53">
                  <c:v>70.932308834516178</c:v>
                </c:pt>
                <c:pt idx="54">
                  <c:v>71.708964619680401</c:v>
                </c:pt>
                <c:pt idx="55">
                  <c:v>76.505440349608364</c:v>
                </c:pt>
                <c:pt idx="56">
                  <c:v>75.803250955441754</c:v>
                </c:pt>
                <c:pt idx="57">
                  <c:v>75.678948637164922</c:v>
                </c:pt>
                <c:pt idx="58">
                  <c:v>74.522494282500915</c:v>
                </c:pt>
                <c:pt idx="59">
                  <c:v>70.842069209941343</c:v>
                </c:pt>
              </c:numCache>
            </c:numRef>
          </c:yVal>
          <c:smooth val="0"/>
        </c:ser>
        <c:ser>
          <c:idx val="3"/>
          <c:order val="3"/>
          <c:spPr>
            <a:ln w="28575">
              <a:noFill/>
            </a:ln>
          </c:spPr>
          <c:marker>
            <c:symbol val="x"/>
            <c:size val="3"/>
          </c:marker>
          <c:xVal>
            <c:numRef>
              <c:f>simulation!$G$5:$G$64</c:f>
              <c:numCache>
                <c:formatCode>General</c:formatCode>
                <c:ptCount val="60"/>
                <c:pt idx="0">
                  <c:v>253</c:v>
                </c:pt>
                <c:pt idx="1">
                  <c:v>254</c:v>
                </c:pt>
                <c:pt idx="2">
                  <c:v>255</c:v>
                </c:pt>
                <c:pt idx="3">
                  <c:v>256</c:v>
                </c:pt>
                <c:pt idx="4">
                  <c:v>257</c:v>
                </c:pt>
                <c:pt idx="5">
                  <c:v>258</c:v>
                </c:pt>
                <c:pt idx="6">
                  <c:v>259</c:v>
                </c:pt>
                <c:pt idx="7">
                  <c:v>260</c:v>
                </c:pt>
                <c:pt idx="8">
                  <c:v>261</c:v>
                </c:pt>
                <c:pt idx="9">
                  <c:v>262</c:v>
                </c:pt>
                <c:pt idx="10">
                  <c:v>263</c:v>
                </c:pt>
                <c:pt idx="11">
                  <c:v>264</c:v>
                </c:pt>
                <c:pt idx="12">
                  <c:v>265</c:v>
                </c:pt>
                <c:pt idx="13">
                  <c:v>266</c:v>
                </c:pt>
                <c:pt idx="14">
                  <c:v>267</c:v>
                </c:pt>
                <c:pt idx="15">
                  <c:v>268</c:v>
                </c:pt>
                <c:pt idx="16">
                  <c:v>269</c:v>
                </c:pt>
                <c:pt idx="17">
                  <c:v>270</c:v>
                </c:pt>
                <c:pt idx="18">
                  <c:v>271</c:v>
                </c:pt>
                <c:pt idx="19">
                  <c:v>272</c:v>
                </c:pt>
                <c:pt idx="20">
                  <c:v>273</c:v>
                </c:pt>
                <c:pt idx="21">
                  <c:v>274</c:v>
                </c:pt>
                <c:pt idx="22">
                  <c:v>275</c:v>
                </c:pt>
                <c:pt idx="23">
                  <c:v>276</c:v>
                </c:pt>
                <c:pt idx="24">
                  <c:v>277</c:v>
                </c:pt>
                <c:pt idx="25">
                  <c:v>278</c:v>
                </c:pt>
                <c:pt idx="26">
                  <c:v>279</c:v>
                </c:pt>
                <c:pt idx="27">
                  <c:v>280</c:v>
                </c:pt>
                <c:pt idx="28">
                  <c:v>281</c:v>
                </c:pt>
                <c:pt idx="29">
                  <c:v>282</c:v>
                </c:pt>
                <c:pt idx="30">
                  <c:v>283</c:v>
                </c:pt>
                <c:pt idx="31">
                  <c:v>284</c:v>
                </c:pt>
                <c:pt idx="32">
                  <c:v>285</c:v>
                </c:pt>
                <c:pt idx="33">
                  <c:v>286</c:v>
                </c:pt>
                <c:pt idx="34">
                  <c:v>287</c:v>
                </c:pt>
                <c:pt idx="35">
                  <c:v>288</c:v>
                </c:pt>
                <c:pt idx="36">
                  <c:v>289</c:v>
                </c:pt>
                <c:pt idx="37">
                  <c:v>290</c:v>
                </c:pt>
                <c:pt idx="38">
                  <c:v>291</c:v>
                </c:pt>
                <c:pt idx="39">
                  <c:v>292</c:v>
                </c:pt>
                <c:pt idx="40">
                  <c:v>293</c:v>
                </c:pt>
                <c:pt idx="41">
                  <c:v>294</c:v>
                </c:pt>
                <c:pt idx="42">
                  <c:v>295</c:v>
                </c:pt>
                <c:pt idx="43">
                  <c:v>296</c:v>
                </c:pt>
                <c:pt idx="44">
                  <c:v>297</c:v>
                </c:pt>
                <c:pt idx="45">
                  <c:v>298</c:v>
                </c:pt>
                <c:pt idx="46">
                  <c:v>299</c:v>
                </c:pt>
                <c:pt idx="47">
                  <c:v>300</c:v>
                </c:pt>
                <c:pt idx="48">
                  <c:v>301</c:v>
                </c:pt>
                <c:pt idx="49">
                  <c:v>302</c:v>
                </c:pt>
                <c:pt idx="50">
                  <c:v>303</c:v>
                </c:pt>
                <c:pt idx="51">
                  <c:v>304</c:v>
                </c:pt>
                <c:pt idx="52">
                  <c:v>305</c:v>
                </c:pt>
                <c:pt idx="53">
                  <c:v>306</c:v>
                </c:pt>
                <c:pt idx="54">
                  <c:v>307</c:v>
                </c:pt>
                <c:pt idx="55">
                  <c:v>308</c:v>
                </c:pt>
                <c:pt idx="56">
                  <c:v>309</c:v>
                </c:pt>
                <c:pt idx="57">
                  <c:v>310</c:v>
                </c:pt>
                <c:pt idx="58">
                  <c:v>311</c:v>
                </c:pt>
                <c:pt idx="59">
                  <c:v>312</c:v>
                </c:pt>
              </c:numCache>
            </c:numRef>
          </c:xVal>
          <c:yVal>
            <c:numRef>
              <c:f>simulation!$M$5:$M$64</c:f>
              <c:numCache>
                <c:formatCode>General</c:formatCode>
                <c:ptCount val="60"/>
                <c:pt idx="0">
                  <c:v>52.749516437876636</c:v>
                </c:pt>
                <c:pt idx="1">
                  <c:v>54.57264984781213</c:v>
                </c:pt>
                <c:pt idx="2">
                  <c:v>52.873860843548243</c:v>
                </c:pt>
                <c:pt idx="3">
                  <c:v>51.303778451834781</c:v>
                </c:pt>
                <c:pt idx="4">
                  <c:v>51.495087904143396</c:v>
                </c:pt>
                <c:pt idx="5">
                  <c:v>50.244443198500015</c:v>
                </c:pt>
                <c:pt idx="6">
                  <c:v>51.780552310148281</c:v>
                </c:pt>
                <c:pt idx="7">
                  <c:v>51.45066958989598</c:v>
                </c:pt>
                <c:pt idx="8">
                  <c:v>53.192257364189025</c:v>
                </c:pt>
                <c:pt idx="9">
                  <c:v>52.656045853303141</c:v>
                </c:pt>
                <c:pt idx="10">
                  <c:v>51.580929494175429</c:v>
                </c:pt>
                <c:pt idx="11">
                  <c:v>52.479249786157858</c:v>
                </c:pt>
                <c:pt idx="12">
                  <c:v>51.110277638948304</c:v>
                </c:pt>
                <c:pt idx="13">
                  <c:v>51.372364275203843</c:v>
                </c:pt>
                <c:pt idx="14">
                  <c:v>52.209764783352085</c:v>
                </c:pt>
                <c:pt idx="15">
                  <c:v>54.091521462736033</c:v>
                </c:pt>
                <c:pt idx="16">
                  <c:v>52.674828717017689</c:v>
                </c:pt>
                <c:pt idx="17">
                  <c:v>53.003565857191724</c:v>
                </c:pt>
                <c:pt idx="18">
                  <c:v>52.84306099163112</c:v>
                </c:pt>
                <c:pt idx="19">
                  <c:v>53.256274142053897</c:v>
                </c:pt>
                <c:pt idx="20">
                  <c:v>51.968243361709241</c:v>
                </c:pt>
                <c:pt idx="21">
                  <c:v>54.182509259742631</c:v>
                </c:pt>
                <c:pt idx="22">
                  <c:v>54.4126568071731</c:v>
                </c:pt>
                <c:pt idx="23">
                  <c:v>55.075817695240154</c:v>
                </c:pt>
                <c:pt idx="24">
                  <c:v>56.192342889597469</c:v>
                </c:pt>
                <c:pt idx="25">
                  <c:v>59.691233534334145</c:v>
                </c:pt>
                <c:pt idx="26">
                  <c:v>59.269891470832391</c:v>
                </c:pt>
                <c:pt idx="27">
                  <c:v>58.871445536406661</c:v>
                </c:pt>
                <c:pt idx="28">
                  <c:v>61.746366211393685</c:v>
                </c:pt>
                <c:pt idx="29">
                  <c:v>62.320957203946165</c:v>
                </c:pt>
                <c:pt idx="30">
                  <c:v>64.01690639019138</c:v>
                </c:pt>
                <c:pt idx="31">
                  <c:v>67.204280339183455</c:v>
                </c:pt>
                <c:pt idx="32">
                  <c:v>68.042165521914271</c:v>
                </c:pt>
                <c:pt idx="33">
                  <c:v>70.69059653867825</c:v>
                </c:pt>
                <c:pt idx="34">
                  <c:v>69.66951549407834</c:v>
                </c:pt>
                <c:pt idx="35">
                  <c:v>67.647684622220837</c:v>
                </c:pt>
                <c:pt idx="36">
                  <c:v>66.120418834506182</c:v>
                </c:pt>
                <c:pt idx="37">
                  <c:v>67.163173422568164</c:v>
                </c:pt>
                <c:pt idx="38">
                  <c:v>70.652176313676534</c:v>
                </c:pt>
                <c:pt idx="39">
                  <c:v>70.094346137683928</c:v>
                </c:pt>
                <c:pt idx="40">
                  <c:v>72.443461932298362</c:v>
                </c:pt>
                <c:pt idx="41">
                  <c:v>73.351943307931748</c:v>
                </c:pt>
                <c:pt idx="42">
                  <c:v>74.05986897700528</c:v>
                </c:pt>
                <c:pt idx="43">
                  <c:v>75.756407043125677</c:v>
                </c:pt>
                <c:pt idx="44">
                  <c:v>75.724278103704933</c:v>
                </c:pt>
                <c:pt idx="45">
                  <c:v>76.510106062756975</c:v>
                </c:pt>
                <c:pt idx="46">
                  <c:v>79.231366268338988</c:v>
                </c:pt>
                <c:pt idx="47">
                  <c:v>82.376826164284452</c:v>
                </c:pt>
                <c:pt idx="48">
                  <c:v>84.500671766586308</c:v>
                </c:pt>
                <c:pt idx="49">
                  <c:v>89.426819137292853</c:v>
                </c:pt>
                <c:pt idx="50">
                  <c:v>87.092271477299079</c:v>
                </c:pt>
                <c:pt idx="51">
                  <c:v>89.411651768601587</c:v>
                </c:pt>
                <c:pt idx="52">
                  <c:v>88.84963614944941</c:v>
                </c:pt>
                <c:pt idx="53">
                  <c:v>89.169912744340593</c:v>
                </c:pt>
                <c:pt idx="54">
                  <c:v>92.91699207440999</c:v>
                </c:pt>
                <c:pt idx="55">
                  <c:v>91.950740506037917</c:v>
                </c:pt>
                <c:pt idx="56">
                  <c:v>90.932537073840734</c:v>
                </c:pt>
                <c:pt idx="57">
                  <c:v>91.261455913575205</c:v>
                </c:pt>
                <c:pt idx="58">
                  <c:v>96.018809538784552</c:v>
                </c:pt>
                <c:pt idx="59">
                  <c:v>92.600710018152895</c:v>
                </c:pt>
              </c:numCache>
            </c:numRef>
          </c:yVal>
          <c:smooth val="0"/>
        </c:ser>
        <c:dLbls>
          <c:showLegendKey val="0"/>
          <c:showVal val="0"/>
          <c:showCatName val="0"/>
          <c:showSerName val="0"/>
          <c:showPercent val="0"/>
          <c:showBubbleSize val="0"/>
        </c:dLbls>
        <c:axId val="490745216"/>
        <c:axId val="490751104"/>
      </c:scatterChart>
      <c:valAx>
        <c:axId val="490745216"/>
        <c:scaling>
          <c:orientation val="minMax"/>
        </c:scaling>
        <c:delete val="0"/>
        <c:axPos val="b"/>
        <c:majorTickMark val="out"/>
        <c:minorTickMark val="none"/>
        <c:tickLblPos val="nextTo"/>
        <c:crossAx val="490751104"/>
        <c:crosses val="autoZero"/>
        <c:crossBetween val="midCat"/>
      </c:valAx>
      <c:valAx>
        <c:axId val="490751104"/>
        <c:scaling>
          <c:orientation val="minMax"/>
        </c:scaling>
        <c:delete val="0"/>
        <c:axPos val="l"/>
        <c:majorGridlines/>
        <c:numFmt formatCode="General" sourceLinked="1"/>
        <c:majorTickMark val="out"/>
        <c:minorTickMark val="none"/>
        <c:tickLblPos val="nextTo"/>
        <c:crossAx val="490745216"/>
        <c:crosses val="autoZero"/>
        <c:crossBetween val="midCat"/>
      </c:valAx>
    </c:plotArea>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13</xdr:col>
      <xdr:colOff>408214</xdr:colOff>
      <xdr:row>4</xdr:row>
      <xdr:rowOff>0</xdr:rowOff>
    </xdr:from>
    <xdr:to>
      <xdr:col>21</xdr:col>
      <xdr:colOff>81643</xdr:colOff>
      <xdr:row>20</xdr:row>
      <xdr:rowOff>130629</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P255"/>
  <sheetViews>
    <sheetView topLeftCell="F19" zoomScale="140" workbookViewId="0">
      <selection activeCell="P10" sqref="P10"/>
    </sheetView>
  </sheetViews>
  <sheetFormatPr defaultRowHeight="12.75" x14ac:dyDescent="0.2"/>
  <cols>
    <col min="1" max="1" width="11.42578125" customWidth="1"/>
    <col min="2" max="2" width="14.140625" customWidth="1"/>
    <col min="3" max="3" width="10.42578125" customWidth="1"/>
    <col min="11" max="11" width="9.85546875" customWidth="1"/>
  </cols>
  <sheetData>
    <row r="2" spans="1:16" x14ac:dyDescent="0.2">
      <c r="B2" s="2" t="s">
        <v>2</v>
      </c>
      <c r="C2" s="2" t="s">
        <v>7</v>
      </c>
    </row>
    <row r="3" spans="1:16" x14ac:dyDescent="0.2">
      <c r="A3" s="2" t="s">
        <v>1</v>
      </c>
      <c r="B3" s="2" t="s">
        <v>0</v>
      </c>
      <c r="C3" s="2" t="s">
        <v>8</v>
      </c>
    </row>
    <row r="4" spans="1:16" x14ac:dyDescent="0.2">
      <c r="A4" s="1">
        <v>36164</v>
      </c>
      <c r="B4">
        <v>23.827999999999999</v>
      </c>
    </row>
    <row r="5" spans="1:16" x14ac:dyDescent="0.2">
      <c r="A5" s="1">
        <v>36165</v>
      </c>
      <c r="B5">
        <v>24.234000000000002</v>
      </c>
      <c r="C5">
        <f>B5/B4</f>
        <v>1.0170387779083432</v>
      </c>
      <c r="E5" t="s">
        <v>9</v>
      </c>
      <c r="F5">
        <f>AVERAGE(C5:C255)</f>
        <v>1.0035740094110801</v>
      </c>
    </row>
    <row r="6" spans="1:16" x14ac:dyDescent="0.2">
      <c r="A6" s="1">
        <v>36166</v>
      </c>
      <c r="B6">
        <v>24.937999999999999</v>
      </c>
      <c r="C6">
        <f t="shared" ref="C6:C69" si="0">B6/B5</f>
        <v>1.0290500949079804</v>
      </c>
      <c r="E6" t="s">
        <v>10</v>
      </c>
      <c r="F6">
        <f>STDEV(C5:C255)</f>
        <v>2.6239398437678543E-2</v>
      </c>
    </row>
    <row r="7" spans="1:16" x14ac:dyDescent="0.2">
      <c r="A7" s="1">
        <v>36167</v>
      </c>
      <c r="B7">
        <v>25.905999999999999</v>
      </c>
      <c r="C7">
        <f t="shared" si="0"/>
        <v>1.0388162643355521</v>
      </c>
    </row>
    <row r="8" spans="1:16" x14ac:dyDescent="0.2">
      <c r="A8" s="1">
        <v>36168</v>
      </c>
      <c r="B8">
        <v>26.672000000000001</v>
      </c>
      <c r="C8">
        <f t="shared" si="0"/>
        <v>1.0295684397436888</v>
      </c>
      <c r="E8" t="s">
        <v>11</v>
      </c>
      <c r="F8">
        <f>MIN(C5:C255)</f>
        <v>0.93729940394314526</v>
      </c>
    </row>
    <row r="9" spans="1:16" x14ac:dyDescent="0.2">
      <c r="A9" s="1">
        <v>36171</v>
      </c>
      <c r="B9">
        <v>26.172000000000001</v>
      </c>
      <c r="C9">
        <f t="shared" si="0"/>
        <v>0.98125374925014996</v>
      </c>
      <c r="E9" t="s">
        <v>12</v>
      </c>
      <c r="F9">
        <f>MAX(C5:C255)</f>
        <v>1.0712851063829787</v>
      </c>
    </row>
    <row r="10" spans="1:16" x14ac:dyDescent="0.2">
      <c r="A10" s="1">
        <v>36172</v>
      </c>
      <c r="B10">
        <v>24.530999999999999</v>
      </c>
      <c r="C10">
        <f t="shared" si="0"/>
        <v>0.93729940394314526</v>
      </c>
      <c r="E10" t="s">
        <v>13</v>
      </c>
      <c r="F10">
        <f>F9-F8</f>
        <v>0.13398570243983343</v>
      </c>
    </row>
    <row r="11" spans="1:16" x14ac:dyDescent="0.2">
      <c r="A11" s="1">
        <v>36173</v>
      </c>
      <c r="B11">
        <v>23.969000000000001</v>
      </c>
      <c r="C11">
        <f t="shared" si="0"/>
        <v>0.97709021238433014</v>
      </c>
      <c r="E11" t="s">
        <v>14</v>
      </c>
      <c r="F11">
        <f>ROUNDUP(SQRT(251),0)</f>
        <v>16</v>
      </c>
    </row>
    <row r="12" spans="1:16" x14ac:dyDescent="0.2">
      <c r="A12" s="1">
        <v>36174</v>
      </c>
      <c r="B12">
        <v>24.094000000000001</v>
      </c>
      <c r="C12">
        <f t="shared" si="0"/>
        <v>1.0052150694647253</v>
      </c>
      <c r="E12" t="s">
        <v>15</v>
      </c>
      <c r="F12">
        <f>F10/F11</f>
        <v>8.3741064024895895E-3</v>
      </c>
    </row>
    <row r="13" spans="1:16" x14ac:dyDescent="0.2">
      <c r="A13" s="1">
        <v>36175</v>
      </c>
      <c r="B13">
        <v>25.422000000000001</v>
      </c>
      <c r="C13">
        <f t="shared" si="0"/>
        <v>1.0551174566282062</v>
      </c>
      <c r="L13" t="s">
        <v>16</v>
      </c>
      <c r="M13" t="s">
        <v>17</v>
      </c>
      <c r="P13" t="s">
        <v>18</v>
      </c>
    </row>
    <row r="14" spans="1:16" x14ac:dyDescent="0.2">
      <c r="A14" s="1">
        <v>36179</v>
      </c>
      <c r="B14">
        <v>26.594000000000001</v>
      </c>
      <c r="C14">
        <f t="shared" si="0"/>
        <v>1.0461018015891748</v>
      </c>
      <c r="E14" t="s">
        <v>19</v>
      </c>
      <c r="F14" t="s">
        <v>20</v>
      </c>
      <c r="G14" t="s">
        <v>21</v>
      </c>
      <c r="I14" t="s">
        <v>19</v>
      </c>
      <c r="J14" t="s">
        <v>20</v>
      </c>
      <c r="K14" t="s">
        <v>22</v>
      </c>
      <c r="L14" t="s">
        <v>23</v>
      </c>
      <c r="M14" t="s">
        <v>23</v>
      </c>
      <c r="N14" t="s">
        <v>24</v>
      </c>
      <c r="P14" t="s">
        <v>25</v>
      </c>
    </row>
    <row r="15" spans="1:16" x14ac:dyDescent="0.2">
      <c r="A15" s="1">
        <v>36180</v>
      </c>
      <c r="B15">
        <v>26.530999999999999</v>
      </c>
      <c r="C15">
        <f t="shared" si="0"/>
        <v>0.99763104459652541</v>
      </c>
      <c r="E15">
        <f>F8</f>
        <v>0.93729940394314526</v>
      </c>
      <c r="F15">
        <f>E15+F$12</f>
        <v>0.94567351034563485</v>
      </c>
      <c r="G15">
        <f t="array" ref="G15:G30">FREQUENCY(C5:C255,F15:F30)</f>
        <v>3</v>
      </c>
    </row>
    <row r="16" spans="1:16" x14ac:dyDescent="0.2">
      <c r="A16" s="1">
        <v>36181</v>
      </c>
      <c r="B16">
        <v>25.327999999999999</v>
      </c>
      <c r="C16">
        <f t="shared" si="0"/>
        <v>0.95465681655421963</v>
      </c>
      <c r="E16">
        <f>F15</f>
        <v>0.94567351034563485</v>
      </c>
      <c r="F16">
        <f>E16+F$12</f>
        <v>0.95404761674812444</v>
      </c>
      <c r="G16">
        <v>2</v>
      </c>
      <c r="I16" s="3" t="s">
        <v>26</v>
      </c>
      <c r="J16">
        <v>0.95404761674812444</v>
      </c>
      <c r="K16">
        <v>5</v>
      </c>
      <c r="L16">
        <f>NORMDIST(J16,F$5,F$6,TRUE)</f>
        <v>2.9547761491602306E-2</v>
      </c>
      <c r="M16">
        <f>L16</f>
        <v>2.9547761491602306E-2</v>
      </c>
      <c r="N16">
        <f>M16*G$32</f>
        <v>7.4164881343921785</v>
      </c>
      <c r="P16">
        <f>(N16-K16)^2/N16</f>
        <v>0.78735579398816946</v>
      </c>
    </row>
    <row r="17" spans="1:16" x14ac:dyDescent="0.2">
      <c r="A17" s="1">
        <v>36182</v>
      </c>
      <c r="B17">
        <v>25.702999999999999</v>
      </c>
      <c r="C17">
        <f t="shared" si="0"/>
        <v>1.0148057485786481</v>
      </c>
      <c r="E17">
        <f t="shared" ref="E17:E30" si="1">F16</f>
        <v>0.95404761674812444</v>
      </c>
      <c r="F17">
        <f t="shared" ref="F17:F29" si="2">E17+F$12</f>
        <v>0.96242172315061403</v>
      </c>
      <c r="G17">
        <v>12</v>
      </c>
      <c r="I17">
        <v>0.95404761674812444</v>
      </c>
      <c r="J17">
        <v>0.96242172315061403</v>
      </c>
      <c r="K17">
        <v>12</v>
      </c>
      <c r="L17">
        <f t="shared" ref="L17:L28" si="3">NORMDIST(J17,F$5,F$6,TRUE)</f>
        <v>5.8400955613730078E-2</v>
      </c>
      <c r="M17">
        <f>L17-L16</f>
        <v>2.8853194122127772E-2</v>
      </c>
      <c r="N17">
        <f t="shared" ref="N17:N29" si="4">M17*G$32</f>
        <v>7.2421517246540708</v>
      </c>
      <c r="P17">
        <f t="shared" ref="P17:P28" si="5">(N17-K17)^2/N17</f>
        <v>3.1257450923252401</v>
      </c>
    </row>
    <row r="18" spans="1:16" x14ac:dyDescent="0.2">
      <c r="A18" s="1">
        <v>36185</v>
      </c>
      <c r="B18">
        <v>25.859000000000002</v>
      </c>
      <c r="C18">
        <f t="shared" si="0"/>
        <v>1.0060693304283548</v>
      </c>
      <c r="E18">
        <f t="shared" si="1"/>
        <v>0.96242172315061403</v>
      </c>
      <c r="F18">
        <f t="shared" si="2"/>
        <v>0.97079582955310362</v>
      </c>
      <c r="G18">
        <v>11</v>
      </c>
      <c r="I18">
        <v>0.96242172315061403</v>
      </c>
      <c r="J18">
        <v>0.97079582955310362</v>
      </c>
      <c r="K18">
        <v>11</v>
      </c>
      <c r="L18">
        <f t="shared" si="3"/>
        <v>0.1057965002309435</v>
      </c>
      <c r="M18">
        <f t="shared" ref="M18:M29" si="6">L18-L17</f>
        <v>4.7395544617213424E-2</v>
      </c>
      <c r="N18">
        <f t="shared" si="4"/>
        <v>11.89628169892057</v>
      </c>
      <c r="P18">
        <f t="shared" si="5"/>
        <v>6.7527056281193584E-2</v>
      </c>
    </row>
    <row r="19" spans="1:16" x14ac:dyDescent="0.2">
      <c r="A19" s="1">
        <v>36186</v>
      </c>
      <c r="B19">
        <v>26.780999999999999</v>
      </c>
      <c r="C19">
        <f t="shared" si="0"/>
        <v>1.0356548977145286</v>
      </c>
      <c r="E19">
        <f t="shared" si="1"/>
        <v>0.97079582955310362</v>
      </c>
      <c r="F19">
        <f t="shared" si="2"/>
        <v>0.97916993595559321</v>
      </c>
      <c r="G19">
        <v>21</v>
      </c>
      <c r="I19">
        <v>0.97079582955310362</v>
      </c>
      <c r="J19">
        <v>0.97916993595559321</v>
      </c>
      <c r="K19">
        <v>21</v>
      </c>
      <c r="L19">
        <f t="shared" si="3"/>
        <v>0.17617140538525825</v>
      </c>
      <c r="M19">
        <f t="shared" si="6"/>
        <v>7.0374905154314743E-2</v>
      </c>
      <c r="N19">
        <f t="shared" si="4"/>
        <v>17.664101193733</v>
      </c>
      <c r="P19">
        <f t="shared" si="5"/>
        <v>0.629990777543878</v>
      </c>
    </row>
    <row r="20" spans="1:16" x14ac:dyDescent="0.2">
      <c r="A20" s="1">
        <v>36187</v>
      </c>
      <c r="B20">
        <v>25.859000000000002</v>
      </c>
      <c r="C20">
        <f t="shared" si="0"/>
        <v>0.96557260744557716</v>
      </c>
      <c r="E20">
        <f t="shared" si="1"/>
        <v>0.97916993595559321</v>
      </c>
      <c r="F20">
        <f t="shared" si="2"/>
        <v>0.9875440423580828</v>
      </c>
      <c r="G20">
        <v>21</v>
      </c>
      <c r="I20">
        <v>0.97916993595559321</v>
      </c>
      <c r="J20">
        <v>0.9875440423580828</v>
      </c>
      <c r="K20">
        <v>21</v>
      </c>
      <c r="L20">
        <f t="shared" si="3"/>
        <v>0.27062887368571953</v>
      </c>
      <c r="M20">
        <f t="shared" si="6"/>
        <v>9.4457468300461284E-2</v>
      </c>
      <c r="N20">
        <f t="shared" si="4"/>
        <v>23.708824543415783</v>
      </c>
      <c r="P20">
        <f t="shared" si="5"/>
        <v>0.30949363995565526</v>
      </c>
    </row>
    <row r="21" spans="1:16" x14ac:dyDescent="0.2">
      <c r="A21" s="1">
        <v>36188</v>
      </c>
      <c r="B21">
        <v>27.219000000000001</v>
      </c>
      <c r="C21">
        <f t="shared" si="0"/>
        <v>1.0525929076917127</v>
      </c>
      <c r="E21">
        <f t="shared" si="1"/>
        <v>0.9875440423580828</v>
      </c>
      <c r="F21">
        <f t="shared" si="2"/>
        <v>0.99591814876057239</v>
      </c>
      <c r="G21">
        <v>26</v>
      </c>
      <c r="I21">
        <v>0.9875440423580828</v>
      </c>
      <c r="J21">
        <v>0.99591814876057239</v>
      </c>
      <c r="K21">
        <v>26</v>
      </c>
      <c r="L21">
        <f t="shared" si="3"/>
        <v>0.38523136786616607</v>
      </c>
      <c r="M21">
        <f t="shared" si="6"/>
        <v>0.11460249418044655</v>
      </c>
      <c r="N21">
        <f t="shared" si="4"/>
        <v>28.765226039292084</v>
      </c>
      <c r="P21">
        <f t="shared" si="5"/>
        <v>0.2658235689834047</v>
      </c>
    </row>
    <row r="22" spans="1:16" x14ac:dyDescent="0.2">
      <c r="A22" s="1">
        <v>36189</v>
      </c>
      <c r="B22">
        <v>27.890999999999998</v>
      </c>
      <c r="C22">
        <f t="shared" si="0"/>
        <v>1.0246886366141297</v>
      </c>
      <c r="E22">
        <f t="shared" si="1"/>
        <v>0.99591814876057239</v>
      </c>
      <c r="F22">
        <f t="shared" si="2"/>
        <v>1.004292255163062</v>
      </c>
      <c r="G22">
        <v>30</v>
      </c>
      <c r="I22">
        <v>0.99591814876057239</v>
      </c>
      <c r="J22">
        <v>1.004292255163062</v>
      </c>
      <c r="K22">
        <v>30</v>
      </c>
      <c r="L22">
        <f t="shared" si="3"/>
        <v>0.51091880289939529</v>
      </c>
      <c r="M22">
        <f t="shared" si="6"/>
        <v>0.12568743503322921</v>
      </c>
      <c r="N22">
        <f t="shared" si="4"/>
        <v>31.547546193340533</v>
      </c>
      <c r="P22">
        <f t="shared" si="5"/>
        <v>7.5913961924186743E-2</v>
      </c>
    </row>
    <row r="23" spans="1:16" x14ac:dyDescent="0.2">
      <c r="A23" s="1">
        <v>36192</v>
      </c>
      <c r="B23">
        <v>28.75</v>
      </c>
      <c r="C23">
        <f t="shared" si="0"/>
        <v>1.0307984654548064</v>
      </c>
      <c r="E23">
        <f t="shared" si="1"/>
        <v>1.004292255163062</v>
      </c>
      <c r="F23">
        <f t="shared" si="2"/>
        <v>1.0126663615655516</v>
      </c>
      <c r="G23">
        <v>39</v>
      </c>
      <c r="I23">
        <v>1.004292255163062</v>
      </c>
      <c r="J23">
        <v>1.0126663615655516</v>
      </c>
      <c r="K23">
        <v>39</v>
      </c>
      <c r="L23">
        <f t="shared" si="3"/>
        <v>0.63552224364588972</v>
      </c>
      <c r="M23">
        <f t="shared" si="6"/>
        <v>0.12460344074649443</v>
      </c>
      <c r="N23">
        <f t="shared" si="4"/>
        <v>31.275463627370101</v>
      </c>
      <c r="P23">
        <f t="shared" si="5"/>
        <v>1.9078362157312549</v>
      </c>
    </row>
    <row r="24" spans="1:16" x14ac:dyDescent="0.2">
      <c r="A24" s="1">
        <v>36193</v>
      </c>
      <c r="B24">
        <v>28.097999999999999</v>
      </c>
      <c r="C24">
        <f t="shared" si="0"/>
        <v>0.97732173913043474</v>
      </c>
      <c r="E24">
        <f t="shared" si="1"/>
        <v>1.0126663615655516</v>
      </c>
      <c r="F24">
        <f t="shared" si="2"/>
        <v>1.0210404679680412</v>
      </c>
      <c r="G24">
        <v>24</v>
      </c>
      <c r="I24">
        <v>1.0126663615655516</v>
      </c>
      <c r="J24">
        <v>1.0210404679680412</v>
      </c>
      <c r="K24">
        <v>24</v>
      </c>
      <c r="L24">
        <f t="shared" si="3"/>
        <v>0.74718505318823158</v>
      </c>
      <c r="M24">
        <f t="shared" si="6"/>
        <v>0.11166280954234187</v>
      </c>
      <c r="N24">
        <f t="shared" si="4"/>
        <v>28.02736519512781</v>
      </c>
      <c r="P24">
        <f t="shared" si="5"/>
        <v>0.578708355280804</v>
      </c>
    </row>
    <row r="25" spans="1:16" x14ac:dyDescent="0.2">
      <c r="A25" s="1">
        <v>36194</v>
      </c>
      <c r="B25">
        <v>27.780999999999999</v>
      </c>
      <c r="C25">
        <f t="shared" si="0"/>
        <v>0.98871805822478465</v>
      </c>
      <c r="E25">
        <f t="shared" si="1"/>
        <v>1.0210404679680412</v>
      </c>
      <c r="F25">
        <f t="shared" si="2"/>
        <v>1.0294145743705307</v>
      </c>
      <c r="G25">
        <v>16</v>
      </c>
      <c r="I25">
        <v>1.0210404679680412</v>
      </c>
      <c r="J25">
        <v>1.0294145743705307</v>
      </c>
      <c r="K25">
        <v>16</v>
      </c>
      <c r="L25">
        <f t="shared" si="3"/>
        <v>0.83763889002542713</v>
      </c>
      <c r="M25">
        <f t="shared" si="6"/>
        <v>9.0453836837195545E-2</v>
      </c>
      <c r="N25">
        <f t="shared" si="4"/>
        <v>22.703913046136083</v>
      </c>
      <c r="P25">
        <f t="shared" si="5"/>
        <v>1.979502389690583</v>
      </c>
    </row>
    <row r="26" spans="1:16" x14ac:dyDescent="0.2">
      <c r="A26" s="1">
        <v>36195</v>
      </c>
      <c r="B26">
        <v>26.312999999999999</v>
      </c>
      <c r="C26">
        <f t="shared" si="0"/>
        <v>0.94715812965695978</v>
      </c>
      <c r="E26">
        <f t="shared" si="1"/>
        <v>1.0294145743705307</v>
      </c>
      <c r="F26">
        <f t="shared" si="2"/>
        <v>1.0377886807730203</v>
      </c>
      <c r="G26">
        <v>19</v>
      </c>
      <c r="I26">
        <v>1.0294145743705307</v>
      </c>
      <c r="J26">
        <v>1.0377886807730203</v>
      </c>
      <c r="K26">
        <v>19</v>
      </c>
      <c r="L26">
        <f t="shared" si="3"/>
        <v>0.90387343559542255</v>
      </c>
      <c r="M26">
        <f t="shared" si="6"/>
        <v>6.6234545569995418E-2</v>
      </c>
      <c r="N26">
        <f t="shared" si="4"/>
        <v>16.624870938068849</v>
      </c>
      <c r="P26">
        <f t="shared" si="5"/>
        <v>0.33932522434879359</v>
      </c>
    </row>
    <row r="27" spans="1:16" x14ac:dyDescent="0.2">
      <c r="A27" s="1">
        <v>36196</v>
      </c>
      <c r="B27">
        <v>25.312999999999999</v>
      </c>
      <c r="C27">
        <f t="shared" si="0"/>
        <v>0.96199597157298677</v>
      </c>
      <c r="E27">
        <f t="shared" si="1"/>
        <v>1.0377886807730203</v>
      </c>
      <c r="F27">
        <f t="shared" si="2"/>
        <v>1.0461627871755099</v>
      </c>
      <c r="G27">
        <v>15</v>
      </c>
      <c r="I27">
        <v>1.0377886807730203</v>
      </c>
      <c r="J27">
        <v>1.0461627871755099</v>
      </c>
      <c r="K27">
        <v>15</v>
      </c>
      <c r="L27">
        <f t="shared" si="3"/>
        <v>0.94771439743143093</v>
      </c>
      <c r="M27">
        <f t="shared" si="6"/>
        <v>4.3840961836008385E-2</v>
      </c>
      <c r="N27">
        <f t="shared" si="4"/>
        <v>11.004081420838105</v>
      </c>
      <c r="P27">
        <f t="shared" si="5"/>
        <v>1.4510402713900579</v>
      </c>
    </row>
    <row r="28" spans="1:16" x14ac:dyDescent="0.2">
      <c r="A28" s="1">
        <v>36199</v>
      </c>
      <c r="B28">
        <v>25.484000000000002</v>
      </c>
      <c r="C28">
        <f t="shared" si="0"/>
        <v>1.0067554221151189</v>
      </c>
      <c r="E28">
        <f t="shared" si="1"/>
        <v>1.0461627871755099</v>
      </c>
      <c r="F28">
        <f t="shared" si="2"/>
        <v>1.0545368935779995</v>
      </c>
      <c r="G28">
        <v>5</v>
      </c>
      <c r="I28">
        <v>1.0461627871755099</v>
      </c>
      <c r="J28">
        <v>1.0545368935779995</v>
      </c>
      <c r="K28">
        <v>5</v>
      </c>
      <c r="L28">
        <f t="shared" si="3"/>
        <v>0.97394522409974715</v>
      </c>
      <c r="M28">
        <f t="shared" si="6"/>
        <v>2.6230826668316221E-2</v>
      </c>
      <c r="N28">
        <f t="shared" si="4"/>
        <v>6.5839374937473716</v>
      </c>
      <c r="P28">
        <f t="shared" si="5"/>
        <v>0.38105738192097283</v>
      </c>
    </row>
    <row r="29" spans="1:16" x14ac:dyDescent="0.2">
      <c r="A29" s="1">
        <v>36200</v>
      </c>
      <c r="B29">
        <v>23.984000000000002</v>
      </c>
      <c r="C29">
        <f t="shared" si="0"/>
        <v>0.94113953853398213</v>
      </c>
      <c r="E29">
        <f t="shared" si="1"/>
        <v>1.0545368935779995</v>
      </c>
      <c r="F29">
        <f t="shared" si="2"/>
        <v>1.0629109999804891</v>
      </c>
      <c r="G29">
        <v>5</v>
      </c>
      <c r="I29">
        <v>1.0545368935779995</v>
      </c>
      <c r="J29" s="3" t="s">
        <v>27</v>
      </c>
      <c r="K29">
        <v>7</v>
      </c>
      <c r="L29">
        <v>1</v>
      </c>
      <c r="M29">
        <f t="shared" si="6"/>
        <v>2.6054775900252847E-2</v>
      </c>
      <c r="N29">
        <f t="shared" si="4"/>
        <v>6.5397487509634642</v>
      </c>
      <c r="P29">
        <f>(N29-K29)^2/N29</f>
        <v>3.2391338001858769E-2</v>
      </c>
    </row>
    <row r="30" spans="1:16" x14ac:dyDescent="0.2">
      <c r="A30" s="1">
        <v>36201</v>
      </c>
      <c r="B30">
        <v>24.640999999999998</v>
      </c>
      <c r="C30">
        <f t="shared" si="0"/>
        <v>1.027393262174783</v>
      </c>
      <c r="E30">
        <f t="shared" si="1"/>
        <v>1.0629109999804891</v>
      </c>
      <c r="F30">
        <f>F9</f>
        <v>1.0712851063829787</v>
      </c>
      <c r="G30">
        <v>2</v>
      </c>
    </row>
    <row r="31" spans="1:16" x14ac:dyDescent="0.2">
      <c r="A31" s="1">
        <v>36202</v>
      </c>
      <c r="B31">
        <v>26.219000000000001</v>
      </c>
      <c r="C31">
        <f t="shared" si="0"/>
        <v>1.0640396087821113</v>
      </c>
    </row>
    <row r="32" spans="1:16" x14ac:dyDescent="0.2">
      <c r="A32" s="1">
        <v>36203</v>
      </c>
      <c r="B32">
        <v>24.765999999999998</v>
      </c>
      <c r="C32">
        <f t="shared" si="0"/>
        <v>0.94458217323315141</v>
      </c>
      <c r="G32">
        <f>SUM(G15:G30)</f>
        <v>251</v>
      </c>
      <c r="M32">
        <f>SUM(M16:M29)</f>
        <v>1</v>
      </c>
      <c r="N32">
        <f>SUM(N16:N29)</f>
        <v>251.00000000000003</v>
      </c>
      <c r="O32" t="s">
        <v>28</v>
      </c>
      <c r="P32">
        <f>SUM(P16:P29)</f>
        <v>11.931711067366052</v>
      </c>
    </row>
    <row r="33" spans="1:16" x14ac:dyDescent="0.2">
      <c r="A33" s="1">
        <v>36207</v>
      </c>
      <c r="B33">
        <v>24.765999999999998</v>
      </c>
      <c r="C33">
        <f t="shared" si="0"/>
        <v>1</v>
      </c>
      <c r="O33" t="s">
        <v>29</v>
      </c>
      <c r="P33">
        <f>14-3</f>
        <v>11</v>
      </c>
    </row>
    <row r="34" spans="1:16" x14ac:dyDescent="0.2">
      <c r="A34" s="1">
        <v>36208</v>
      </c>
      <c r="B34">
        <v>23.780999999999999</v>
      </c>
      <c r="C34">
        <f t="shared" si="0"/>
        <v>0.96022773156747154</v>
      </c>
      <c r="O34" t="s">
        <v>30</v>
      </c>
      <c r="P34">
        <f>CHIINV(0.05,P33)</f>
        <v>19.675137572682498</v>
      </c>
    </row>
    <row r="35" spans="1:16" x14ac:dyDescent="0.2">
      <c r="A35" s="1">
        <v>36209</v>
      </c>
      <c r="B35">
        <v>24.047000000000001</v>
      </c>
      <c r="C35">
        <f t="shared" si="0"/>
        <v>1.011185400109331</v>
      </c>
    </row>
    <row r="36" spans="1:16" x14ac:dyDescent="0.2">
      <c r="A36" s="1">
        <v>36210</v>
      </c>
      <c r="B36">
        <v>24.280999999999999</v>
      </c>
      <c r="C36">
        <f t="shared" si="0"/>
        <v>1.0097309435688442</v>
      </c>
    </row>
    <row r="37" spans="1:16" x14ac:dyDescent="0.2">
      <c r="A37" s="1">
        <v>36213</v>
      </c>
      <c r="B37">
        <v>25.515999999999998</v>
      </c>
      <c r="C37">
        <f t="shared" si="0"/>
        <v>1.050862814546353</v>
      </c>
    </row>
    <row r="38" spans="1:16" x14ac:dyDescent="0.2">
      <c r="A38" s="1">
        <v>36214</v>
      </c>
      <c r="B38">
        <v>25.734000000000002</v>
      </c>
      <c r="C38">
        <f t="shared" si="0"/>
        <v>1.0085436588807024</v>
      </c>
    </row>
    <row r="39" spans="1:16" x14ac:dyDescent="0.2">
      <c r="A39" s="1">
        <v>36215</v>
      </c>
      <c r="B39">
        <v>24.984000000000002</v>
      </c>
      <c r="C39">
        <f t="shared" si="0"/>
        <v>0.9708556773140592</v>
      </c>
    </row>
    <row r="40" spans="1:16" x14ac:dyDescent="0.2">
      <c r="A40" s="1">
        <v>36216</v>
      </c>
      <c r="B40">
        <v>24.625</v>
      </c>
      <c r="C40">
        <f t="shared" si="0"/>
        <v>0.98563080371437717</v>
      </c>
    </row>
    <row r="41" spans="1:16" x14ac:dyDescent="0.2">
      <c r="A41" s="1">
        <v>36217</v>
      </c>
      <c r="B41">
        <v>24.452999999999999</v>
      </c>
      <c r="C41">
        <f t="shared" si="0"/>
        <v>0.99301522842639589</v>
      </c>
    </row>
    <row r="42" spans="1:16" x14ac:dyDescent="0.2">
      <c r="A42" s="1">
        <v>36220</v>
      </c>
      <c r="B42">
        <v>24.859000000000002</v>
      </c>
      <c r="C42">
        <f t="shared" si="0"/>
        <v>1.0166032797611746</v>
      </c>
    </row>
    <row r="43" spans="1:16" x14ac:dyDescent="0.2">
      <c r="A43" s="1">
        <v>36221</v>
      </c>
      <c r="B43">
        <v>23.922000000000001</v>
      </c>
      <c r="C43">
        <f t="shared" si="0"/>
        <v>0.96230741381391038</v>
      </c>
    </row>
    <row r="44" spans="1:16" x14ac:dyDescent="0.2">
      <c r="A44" s="1">
        <v>36222</v>
      </c>
      <c r="B44">
        <v>23.780999999999999</v>
      </c>
      <c r="C44">
        <f t="shared" si="0"/>
        <v>0.99410584399297708</v>
      </c>
    </row>
    <row r="45" spans="1:16" x14ac:dyDescent="0.2">
      <c r="A45" s="1">
        <v>36223</v>
      </c>
      <c r="B45">
        <v>24.562999999999999</v>
      </c>
      <c r="C45">
        <f t="shared" si="0"/>
        <v>1.0328833943063791</v>
      </c>
    </row>
    <row r="46" spans="1:16" x14ac:dyDescent="0.2">
      <c r="A46" s="1">
        <v>36224</v>
      </c>
      <c r="B46">
        <v>25.202999999999999</v>
      </c>
      <c r="C46">
        <f t="shared" si="0"/>
        <v>1.0260554492529415</v>
      </c>
    </row>
    <row r="47" spans="1:16" x14ac:dyDescent="0.2">
      <c r="A47" s="1">
        <v>36227</v>
      </c>
      <c r="B47">
        <v>26.140999999999998</v>
      </c>
      <c r="C47">
        <f t="shared" si="0"/>
        <v>1.0372177915327541</v>
      </c>
    </row>
    <row r="48" spans="1:16" x14ac:dyDescent="0.2">
      <c r="A48" s="1">
        <v>36228</v>
      </c>
      <c r="B48">
        <v>26.327999999999999</v>
      </c>
      <c r="C48">
        <f t="shared" si="0"/>
        <v>1.0071535136375809</v>
      </c>
    </row>
    <row r="49" spans="1:3" x14ac:dyDescent="0.2">
      <c r="A49" s="1">
        <v>36229</v>
      </c>
      <c r="B49">
        <v>26.094000000000001</v>
      </c>
      <c r="C49">
        <f t="shared" si="0"/>
        <v>0.9911121239744759</v>
      </c>
    </row>
    <row r="50" spans="1:3" x14ac:dyDescent="0.2">
      <c r="A50" s="1">
        <v>36230</v>
      </c>
      <c r="B50">
        <v>26.375</v>
      </c>
      <c r="C50">
        <f t="shared" si="0"/>
        <v>1.0107687591017092</v>
      </c>
    </row>
    <row r="51" spans="1:3" x14ac:dyDescent="0.2">
      <c r="A51" s="1">
        <v>36231</v>
      </c>
      <c r="B51">
        <v>25.812999999999999</v>
      </c>
      <c r="C51">
        <f t="shared" si="0"/>
        <v>0.97869194312796204</v>
      </c>
    </row>
    <row r="52" spans="1:3" x14ac:dyDescent="0.2">
      <c r="A52" s="1">
        <v>36234</v>
      </c>
      <c r="B52">
        <v>26.25</v>
      </c>
      <c r="C52">
        <f t="shared" si="0"/>
        <v>1.0169294541510092</v>
      </c>
    </row>
    <row r="53" spans="1:3" x14ac:dyDescent="0.2">
      <c r="A53" s="1">
        <v>36235</v>
      </c>
      <c r="B53">
        <v>26.5</v>
      </c>
      <c r="C53">
        <f t="shared" si="0"/>
        <v>1.0095238095238095</v>
      </c>
    </row>
    <row r="54" spans="1:3" x14ac:dyDescent="0.2">
      <c r="A54" s="1">
        <v>36236</v>
      </c>
      <c r="B54">
        <v>26.515999999999998</v>
      </c>
      <c r="C54">
        <f t="shared" si="0"/>
        <v>1.0006037735849056</v>
      </c>
    </row>
    <row r="55" spans="1:3" x14ac:dyDescent="0.2">
      <c r="A55" s="1">
        <v>36237</v>
      </c>
      <c r="B55">
        <v>26.719000000000001</v>
      </c>
      <c r="C55">
        <f t="shared" si="0"/>
        <v>1.0076557550158396</v>
      </c>
    </row>
    <row r="56" spans="1:3" x14ac:dyDescent="0.2">
      <c r="A56" s="1">
        <v>36238</v>
      </c>
      <c r="B56">
        <v>26.125</v>
      </c>
      <c r="C56">
        <f t="shared" si="0"/>
        <v>0.97776862906545903</v>
      </c>
    </row>
    <row r="57" spans="1:3" x14ac:dyDescent="0.2">
      <c r="A57" s="1">
        <v>36241</v>
      </c>
      <c r="B57">
        <v>25.687999999999999</v>
      </c>
      <c r="C57">
        <f t="shared" si="0"/>
        <v>0.98327272727272719</v>
      </c>
    </row>
    <row r="58" spans="1:3" x14ac:dyDescent="0.2">
      <c r="A58" s="1">
        <v>36242</v>
      </c>
      <c r="B58">
        <v>25.077999999999999</v>
      </c>
      <c r="C58">
        <f t="shared" si="0"/>
        <v>0.97625350358143881</v>
      </c>
    </row>
    <row r="59" spans="1:3" x14ac:dyDescent="0.2">
      <c r="A59" s="1">
        <v>36243</v>
      </c>
      <c r="B59">
        <v>26.109000000000002</v>
      </c>
      <c r="C59">
        <f t="shared" si="0"/>
        <v>1.0411117313980383</v>
      </c>
    </row>
    <row r="60" spans="1:3" x14ac:dyDescent="0.2">
      <c r="A60" s="1">
        <v>36244</v>
      </c>
      <c r="B60">
        <v>26.859000000000002</v>
      </c>
      <c r="C60">
        <f t="shared" si="0"/>
        <v>1.0287257267608871</v>
      </c>
    </row>
    <row r="61" spans="1:3" x14ac:dyDescent="0.2">
      <c r="A61" s="1">
        <v>36245</v>
      </c>
      <c r="B61">
        <v>26.297000000000001</v>
      </c>
      <c r="C61">
        <f t="shared" si="0"/>
        <v>0.97907591496332691</v>
      </c>
    </row>
    <row r="62" spans="1:3" x14ac:dyDescent="0.2">
      <c r="A62" s="1">
        <v>36248</v>
      </c>
      <c r="B62">
        <v>27.5</v>
      </c>
      <c r="C62">
        <f t="shared" si="0"/>
        <v>1.0457466631174659</v>
      </c>
    </row>
    <row r="63" spans="1:3" x14ac:dyDescent="0.2">
      <c r="A63" s="1">
        <v>36249</v>
      </c>
      <c r="B63">
        <v>27.484000000000002</v>
      </c>
      <c r="C63">
        <f t="shared" si="0"/>
        <v>0.99941818181818187</v>
      </c>
    </row>
    <row r="64" spans="1:3" x14ac:dyDescent="0.2">
      <c r="A64" s="1">
        <v>36250</v>
      </c>
      <c r="B64">
        <v>27.390999999999998</v>
      </c>
      <c r="C64">
        <f t="shared" si="0"/>
        <v>0.99661621306942205</v>
      </c>
    </row>
    <row r="65" spans="1:3" x14ac:dyDescent="0.2">
      <c r="A65" s="1">
        <v>36251</v>
      </c>
      <c r="B65">
        <v>27.484000000000002</v>
      </c>
      <c r="C65">
        <f t="shared" si="0"/>
        <v>1.0033952758205251</v>
      </c>
    </row>
    <row r="66" spans="1:3" x14ac:dyDescent="0.2">
      <c r="A66" s="1">
        <v>36255</v>
      </c>
      <c r="B66">
        <v>28.609000000000002</v>
      </c>
      <c r="C66">
        <f t="shared" si="0"/>
        <v>1.0409329064182797</v>
      </c>
    </row>
    <row r="67" spans="1:3" x14ac:dyDescent="0.2">
      <c r="A67" s="1">
        <v>36256</v>
      </c>
      <c r="B67">
        <v>28.812999999999999</v>
      </c>
      <c r="C67">
        <f t="shared" si="0"/>
        <v>1.0071306232304518</v>
      </c>
    </row>
    <row r="68" spans="1:3" x14ac:dyDescent="0.2">
      <c r="A68" s="1">
        <v>36257</v>
      </c>
      <c r="B68">
        <v>29.687999999999999</v>
      </c>
      <c r="C68">
        <f t="shared" si="0"/>
        <v>1.0303682365598861</v>
      </c>
    </row>
    <row r="69" spans="1:3" x14ac:dyDescent="0.2">
      <c r="A69" s="1">
        <v>36258</v>
      </c>
      <c r="B69">
        <v>29.405999999999999</v>
      </c>
      <c r="C69">
        <f t="shared" si="0"/>
        <v>0.99050121261115598</v>
      </c>
    </row>
    <row r="70" spans="1:3" x14ac:dyDescent="0.2">
      <c r="A70" s="1">
        <v>36259</v>
      </c>
      <c r="B70">
        <v>29.530999999999999</v>
      </c>
      <c r="C70">
        <f t="shared" ref="C70:C133" si="7">B70/B69</f>
        <v>1.0042508331633</v>
      </c>
    </row>
    <row r="71" spans="1:3" x14ac:dyDescent="0.2">
      <c r="A71" s="1">
        <v>36262</v>
      </c>
      <c r="B71">
        <v>29.437999999999999</v>
      </c>
      <c r="C71">
        <f t="shared" si="7"/>
        <v>0.99685076699062003</v>
      </c>
    </row>
    <row r="72" spans="1:3" x14ac:dyDescent="0.2">
      <c r="A72" s="1">
        <v>36263</v>
      </c>
      <c r="B72">
        <v>28.530999999999999</v>
      </c>
      <c r="C72">
        <f t="shared" si="7"/>
        <v>0.96918948298118079</v>
      </c>
    </row>
    <row r="73" spans="1:3" x14ac:dyDescent="0.2">
      <c r="A73" s="1">
        <v>36264</v>
      </c>
      <c r="B73">
        <v>27.687999999999999</v>
      </c>
      <c r="C73">
        <f t="shared" si="7"/>
        <v>0.97045319126564089</v>
      </c>
    </row>
    <row r="74" spans="1:3" x14ac:dyDescent="0.2">
      <c r="A74" s="1">
        <v>36265</v>
      </c>
      <c r="B74">
        <v>27.577999999999999</v>
      </c>
      <c r="C74">
        <f t="shared" si="7"/>
        <v>0.99602715978041034</v>
      </c>
    </row>
    <row r="75" spans="1:3" x14ac:dyDescent="0.2">
      <c r="A75" s="1">
        <v>36266</v>
      </c>
      <c r="B75">
        <v>26.422000000000001</v>
      </c>
      <c r="C75">
        <f t="shared" si="7"/>
        <v>0.95808252955254192</v>
      </c>
    </row>
    <row r="76" spans="1:3" x14ac:dyDescent="0.2">
      <c r="A76" s="1">
        <v>36269</v>
      </c>
      <c r="B76">
        <v>25</v>
      </c>
      <c r="C76">
        <f t="shared" si="7"/>
        <v>0.94618121262584209</v>
      </c>
    </row>
    <row r="77" spans="1:3" x14ac:dyDescent="0.2">
      <c r="A77" s="1">
        <v>36270</v>
      </c>
      <c r="B77">
        <v>25.390999999999998</v>
      </c>
      <c r="C77">
        <f t="shared" si="7"/>
        <v>1.0156399999999999</v>
      </c>
    </row>
    <row r="78" spans="1:3" x14ac:dyDescent="0.2">
      <c r="A78" s="1">
        <v>36271</v>
      </c>
      <c r="B78">
        <v>26.984000000000002</v>
      </c>
      <c r="C78">
        <f t="shared" si="7"/>
        <v>1.0627387657043836</v>
      </c>
    </row>
    <row r="79" spans="1:3" x14ac:dyDescent="0.2">
      <c r="A79" s="1">
        <v>36272</v>
      </c>
      <c r="B79">
        <v>28.297000000000001</v>
      </c>
      <c r="C79">
        <f t="shared" si="7"/>
        <v>1.048658464275126</v>
      </c>
    </row>
    <row r="80" spans="1:3" x14ac:dyDescent="0.2">
      <c r="A80" s="1">
        <v>36273</v>
      </c>
      <c r="B80">
        <v>29.344000000000001</v>
      </c>
      <c r="C80">
        <f t="shared" si="7"/>
        <v>1.037000388733788</v>
      </c>
    </row>
    <row r="81" spans="1:3" x14ac:dyDescent="0.2">
      <c r="A81" s="1">
        <v>36276</v>
      </c>
      <c r="B81">
        <v>29.405999999999999</v>
      </c>
      <c r="C81">
        <f t="shared" si="7"/>
        <v>1.0021128680479825</v>
      </c>
    </row>
    <row r="82" spans="1:3" x14ac:dyDescent="0.2">
      <c r="A82" s="1">
        <v>36277</v>
      </c>
      <c r="B82">
        <v>28.765999999999998</v>
      </c>
      <c r="C82">
        <f t="shared" si="7"/>
        <v>0.97823573420390397</v>
      </c>
    </row>
    <row r="83" spans="1:3" x14ac:dyDescent="0.2">
      <c r="A83" s="1">
        <v>36278</v>
      </c>
      <c r="B83">
        <v>27.937999999999999</v>
      </c>
      <c r="C83">
        <f t="shared" si="7"/>
        <v>0.97121601891121467</v>
      </c>
    </row>
    <row r="84" spans="1:3" x14ac:dyDescent="0.2">
      <c r="A84" s="1">
        <v>36279</v>
      </c>
      <c r="B84">
        <v>27.297000000000001</v>
      </c>
      <c r="C84">
        <f t="shared" si="7"/>
        <v>0.97705633903643785</v>
      </c>
    </row>
    <row r="85" spans="1:3" x14ac:dyDescent="0.2">
      <c r="A85" s="1">
        <v>36280</v>
      </c>
      <c r="B85">
        <v>28.515999999999998</v>
      </c>
      <c r="C85">
        <f t="shared" si="7"/>
        <v>1.0446569220060811</v>
      </c>
    </row>
    <row r="86" spans="1:3" x14ac:dyDescent="0.2">
      <c r="A86" s="1">
        <v>36283</v>
      </c>
      <c r="B86">
        <v>28.405999999999999</v>
      </c>
      <c r="C86">
        <f t="shared" si="7"/>
        <v>0.99614251648197505</v>
      </c>
    </row>
    <row r="87" spans="1:3" x14ac:dyDescent="0.2">
      <c r="A87" s="1">
        <v>36284</v>
      </c>
      <c r="B87">
        <v>27.155999999999999</v>
      </c>
      <c r="C87">
        <f t="shared" si="7"/>
        <v>0.95599521227909601</v>
      </c>
    </row>
    <row r="88" spans="1:3" x14ac:dyDescent="0.2">
      <c r="A88" s="1">
        <v>36285</v>
      </c>
      <c r="B88">
        <v>27.742000000000001</v>
      </c>
      <c r="C88">
        <f t="shared" si="7"/>
        <v>1.0215790248932097</v>
      </c>
    </row>
    <row r="89" spans="1:3" x14ac:dyDescent="0.2">
      <c r="A89" s="1">
        <v>36286</v>
      </c>
      <c r="B89">
        <v>26.734000000000002</v>
      </c>
      <c r="C89">
        <f t="shared" si="7"/>
        <v>0.96366520077860285</v>
      </c>
    </row>
    <row r="90" spans="1:3" x14ac:dyDescent="0.2">
      <c r="A90" s="1">
        <v>36287</v>
      </c>
      <c r="B90">
        <v>27.125</v>
      </c>
      <c r="C90">
        <f t="shared" si="7"/>
        <v>1.0146255704346525</v>
      </c>
    </row>
    <row r="91" spans="1:3" x14ac:dyDescent="0.2">
      <c r="A91" s="1">
        <v>36290</v>
      </c>
      <c r="B91">
        <v>27.312999999999999</v>
      </c>
      <c r="C91">
        <f t="shared" si="7"/>
        <v>1.0069308755760369</v>
      </c>
    </row>
    <row r="92" spans="1:3" x14ac:dyDescent="0.2">
      <c r="A92" s="1">
        <v>36291</v>
      </c>
      <c r="B92">
        <v>27.969000000000001</v>
      </c>
      <c r="C92">
        <f t="shared" si="7"/>
        <v>1.0240178669498041</v>
      </c>
    </row>
    <row r="93" spans="1:3" x14ac:dyDescent="0.2">
      <c r="A93" s="1">
        <v>36292</v>
      </c>
      <c r="B93">
        <v>29.687999999999999</v>
      </c>
      <c r="C93">
        <f t="shared" si="7"/>
        <v>1.0614609031427651</v>
      </c>
    </row>
    <row r="94" spans="1:3" x14ac:dyDescent="0.2">
      <c r="A94" s="1">
        <v>36293</v>
      </c>
      <c r="B94">
        <v>29.422000000000001</v>
      </c>
      <c r="C94">
        <f t="shared" si="7"/>
        <v>0.99104015090272168</v>
      </c>
    </row>
    <row r="95" spans="1:3" x14ac:dyDescent="0.2">
      <c r="A95" s="1">
        <v>36294</v>
      </c>
      <c r="B95">
        <v>28.859000000000002</v>
      </c>
      <c r="C95">
        <f t="shared" si="7"/>
        <v>0.98086465909863374</v>
      </c>
    </row>
    <row r="96" spans="1:3" x14ac:dyDescent="0.2">
      <c r="A96" s="1">
        <v>36297</v>
      </c>
      <c r="B96">
        <v>29.109000000000002</v>
      </c>
      <c r="C96">
        <f t="shared" si="7"/>
        <v>1.0086628088291347</v>
      </c>
    </row>
    <row r="97" spans="1:3" x14ac:dyDescent="0.2">
      <c r="A97" s="1">
        <v>36298</v>
      </c>
      <c r="B97">
        <v>29.047000000000001</v>
      </c>
      <c r="C97">
        <f t="shared" si="7"/>
        <v>0.99787007454739085</v>
      </c>
    </row>
    <row r="98" spans="1:3" x14ac:dyDescent="0.2">
      <c r="A98" s="1">
        <v>36299</v>
      </c>
      <c r="B98">
        <v>29.140999999999998</v>
      </c>
      <c r="C98">
        <f t="shared" si="7"/>
        <v>1.003236134540572</v>
      </c>
    </row>
    <row r="99" spans="1:3" x14ac:dyDescent="0.2">
      <c r="A99" s="1">
        <v>36300</v>
      </c>
      <c r="B99">
        <v>28.687999999999999</v>
      </c>
      <c r="C99">
        <f t="shared" si="7"/>
        <v>0.9844548917332967</v>
      </c>
    </row>
    <row r="100" spans="1:3" x14ac:dyDescent="0.2">
      <c r="A100" s="1">
        <v>36301</v>
      </c>
      <c r="B100">
        <v>28.312999999999999</v>
      </c>
      <c r="C100">
        <f t="shared" si="7"/>
        <v>0.98692833240379252</v>
      </c>
    </row>
    <row r="101" spans="1:3" x14ac:dyDescent="0.2">
      <c r="A101" s="1">
        <v>36304</v>
      </c>
      <c r="B101">
        <v>27.344000000000001</v>
      </c>
      <c r="C101">
        <f t="shared" si="7"/>
        <v>0.96577543884434724</v>
      </c>
    </row>
    <row r="102" spans="1:3" x14ac:dyDescent="0.2">
      <c r="A102" s="1">
        <v>36305</v>
      </c>
      <c r="B102">
        <v>26.094000000000001</v>
      </c>
      <c r="C102">
        <f t="shared" si="7"/>
        <v>0.95428613224107661</v>
      </c>
    </row>
    <row r="103" spans="1:3" x14ac:dyDescent="0.2">
      <c r="A103" s="1">
        <v>36306</v>
      </c>
      <c r="B103">
        <v>27.280999999999999</v>
      </c>
      <c r="C103">
        <f t="shared" si="7"/>
        <v>1.0454893845328428</v>
      </c>
    </row>
    <row r="104" spans="1:3" x14ac:dyDescent="0.2">
      <c r="A104" s="1">
        <v>36307</v>
      </c>
      <c r="B104">
        <v>27</v>
      </c>
      <c r="C104">
        <f t="shared" si="7"/>
        <v>0.98969979106337747</v>
      </c>
    </row>
    <row r="105" spans="1:3" x14ac:dyDescent="0.2">
      <c r="A105" s="1">
        <v>36308</v>
      </c>
      <c r="B105">
        <v>27.25</v>
      </c>
      <c r="C105">
        <f t="shared" si="7"/>
        <v>1.0092592592592593</v>
      </c>
    </row>
    <row r="106" spans="1:3" x14ac:dyDescent="0.2">
      <c r="A106" s="1">
        <v>36312</v>
      </c>
      <c r="B106">
        <v>26.765999999999998</v>
      </c>
      <c r="C106">
        <f t="shared" si="7"/>
        <v>0.98223853211009171</v>
      </c>
    </row>
    <row r="107" spans="1:3" x14ac:dyDescent="0.2">
      <c r="A107" s="1">
        <v>36313</v>
      </c>
      <c r="B107">
        <v>27.530999999999999</v>
      </c>
      <c r="C107">
        <f t="shared" si="7"/>
        <v>1.0285810356422327</v>
      </c>
    </row>
    <row r="108" spans="1:3" x14ac:dyDescent="0.2">
      <c r="A108" s="1">
        <v>36314</v>
      </c>
      <c r="B108">
        <v>27.202999999999999</v>
      </c>
      <c r="C108">
        <f t="shared" si="7"/>
        <v>0.98808615742254191</v>
      </c>
    </row>
    <row r="109" spans="1:3" x14ac:dyDescent="0.2">
      <c r="A109" s="1">
        <v>36315</v>
      </c>
      <c r="B109">
        <v>28.719000000000001</v>
      </c>
      <c r="C109">
        <f t="shared" si="7"/>
        <v>1.0557291475204942</v>
      </c>
    </row>
    <row r="110" spans="1:3" x14ac:dyDescent="0.2">
      <c r="A110" s="1">
        <v>36318</v>
      </c>
      <c r="B110">
        <v>28.844000000000001</v>
      </c>
      <c r="C110">
        <f t="shared" si="7"/>
        <v>1.0043525192381351</v>
      </c>
    </row>
    <row r="111" spans="1:3" x14ac:dyDescent="0.2">
      <c r="A111" s="1">
        <v>36319</v>
      </c>
      <c r="B111">
        <v>27.922000000000001</v>
      </c>
      <c r="C111">
        <f t="shared" si="7"/>
        <v>0.96803494660934686</v>
      </c>
    </row>
    <row r="112" spans="1:3" x14ac:dyDescent="0.2">
      <c r="A112" s="1">
        <v>36320</v>
      </c>
      <c r="B112">
        <v>28.437999999999999</v>
      </c>
      <c r="C112">
        <f t="shared" si="7"/>
        <v>1.018480051572237</v>
      </c>
    </row>
    <row r="113" spans="1:3" x14ac:dyDescent="0.2">
      <c r="A113" s="1">
        <v>36321</v>
      </c>
      <c r="B113">
        <v>27.609000000000002</v>
      </c>
      <c r="C113">
        <f t="shared" si="7"/>
        <v>0.97084886419579441</v>
      </c>
    </row>
    <row r="114" spans="1:3" x14ac:dyDescent="0.2">
      <c r="A114" s="1">
        <v>36322</v>
      </c>
      <c r="B114">
        <v>27.672000000000001</v>
      </c>
      <c r="C114">
        <f t="shared" si="7"/>
        <v>1.0022818646093665</v>
      </c>
    </row>
    <row r="115" spans="1:3" x14ac:dyDescent="0.2">
      <c r="A115" s="1">
        <v>36325</v>
      </c>
      <c r="B115">
        <v>26.952999999999999</v>
      </c>
      <c r="C115">
        <f t="shared" si="7"/>
        <v>0.97401705695287655</v>
      </c>
    </row>
    <row r="116" spans="1:3" x14ac:dyDescent="0.2">
      <c r="A116" s="1">
        <v>36326</v>
      </c>
      <c r="B116">
        <v>27.797000000000001</v>
      </c>
      <c r="C116">
        <f t="shared" si="7"/>
        <v>1.0313137684116795</v>
      </c>
    </row>
    <row r="117" spans="1:3" x14ac:dyDescent="0.2">
      <c r="A117" s="1">
        <v>36327</v>
      </c>
      <c r="B117">
        <v>29.062999999999999</v>
      </c>
      <c r="C117">
        <f t="shared" si="7"/>
        <v>1.0455444832176133</v>
      </c>
    </row>
    <row r="118" spans="1:3" x14ac:dyDescent="0.2">
      <c r="A118" s="1">
        <v>36328</v>
      </c>
      <c r="B118">
        <v>29.344000000000001</v>
      </c>
      <c r="C118">
        <f t="shared" si="7"/>
        <v>1.0096686508619208</v>
      </c>
    </row>
    <row r="119" spans="1:3" x14ac:dyDescent="0.2">
      <c r="A119" s="1">
        <v>36329</v>
      </c>
      <c r="B119">
        <v>29.844000000000001</v>
      </c>
      <c r="C119">
        <f t="shared" si="7"/>
        <v>1.0170392584514723</v>
      </c>
    </row>
    <row r="120" spans="1:3" x14ac:dyDescent="0.2">
      <c r="A120" s="1">
        <v>36332</v>
      </c>
      <c r="B120">
        <v>30.780999999999999</v>
      </c>
      <c r="C120">
        <f t="shared" si="7"/>
        <v>1.0313965956306124</v>
      </c>
    </row>
    <row r="121" spans="1:3" x14ac:dyDescent="0.2">
      <c r="A121" s="1">
        <v>36333</v>
      </c>
      <c r="B121">
        <v>29.75</v>
      </c>
      <c r="C121">
        <f t="shared" si="7"/>
        <v>0.96650531171826781</v>
      </c>
    </row>
    <row r="122" spans="1:3" x14ac:dyDescent="0.2">
      <c r="A122" s="1">
        <v>36334</v>
      </c>
      <c r="B122">
        <v>30.937999999999999</v>
      </c>
      <c r="C122">
        <f t="shared" si="7"/>
        <v>1.0399327731092436</v>
      </c>
    </row>
    <row r="123" spans="1:3" x14ac:dyDescent="0.2">
      <c r="A123" s="1">
        <v>36335</v>
      </c>
      <c r="B123">
        <v>30.125</v>
      </c>
      <c r="C123">
        <f t="shared" si="7"/>
        <v>0.97372163682203117</v>
      </c>
    </row>
    <row r="124" spans="1:3" x14ac:dyDescent="0.2">
      <c r="A124" s="1">
        <v>36336</v>
      </c>
      <c r="B124">
        <v>30.655999999999999</v>
      </c>
      <c r="C124">
        <f t="shared" si="7"/>
        <v>1.0176265560165976</v>
      </c>
    </row>
    <row r="125" spans="1:3" x14ac:dyDescent="0.2">
      <c r="A125" s="1">
        <v>36339</v>
      </c>
      <c r="B125">
        <v>30.969000000000001</v>
      </c>
      <c r="C125">
        <f t="shared" si="7"/>
        <v>1.0102100730688937</v>
      </c>
    </row>
    <row r="126" spans="1:3" x14ac:dyDescent="0.2">
      <c r="A126" s="1">
        <v>36340</v>
      </c>
      <c r="B126">
        <v>31.25</v>
      </c>
      <c r="C126">
        <f t="shared" si="7"/>
        <v>1.0090735897187511</v>
      </c>
    </row>
    <row r="127" spans="1:3" x14ac:dyDescent="0.2">
      <c r="A127" s="1">
        <v>36341</v>
      </c>
      <c r="B127">
        <v>32.219000000000001</v>
      </c>
      <c r="C127">
        <f t="shared" si="7"/>
        <v>1.0310080000000001</v>
      </c>
    </row>
    <row r="128" spans="1:3" x14ac:dyDescent="0.2">
      <c r="A128" s="1">
        <v>36342</v>
      </c>
      <c r="B128">
        <v>32.188000000000002</v>
      </c>
      <c r="C128">
        <f t="shared" si="7"/>
        <v>0.9990378348179646</v>
      </c>
    </row>
    <row r="129" spans="1:3" x14ac:dyDescent="0.2">
      <c r="A129" s="1">
        <v>36343</v>
      </c>
      <c r="B129">
        <v>33.530999999999999</v>
      </c>
      <c r="C129">
        <f t="shared" si="7"/>
        <v>1.0417236237106995</v>
      </c>
    </row>
    <row r="130" spans="1:3" x14ac:dyDescent="0.2">
      <c r="A130" s="1">
        <v>36347</v>
      </c>
      <c r="B130">
        <v>33.344000000000001</v>
      </c>
      <c r="C130">
        <f t="shared" si="7"/>
        <v>0.99442307118785611</v>
      </c>
    </row>
    <row r="131" spans="1:3" x14ac:dyDescent="0.2">
      <c r="A131" s="1">
        <v>36348</v>
      </c>
      <c r="B131">
        <v>33.125</v>
      </c>
      <c r="C131">
        <f t="shared" si="7"/>
        <v>0.99343210172744723</v>
      </c>
    </row>
    <row r="132" spans="1:3" x14ac:dyDescent="0.2">
      <c r="A132" s="1">
        <v>36349</v>
      </c>
      <c r="B132">
        <v>33.219000000000001</v>
      </c>
      <c r="C132">
        <f t="shared" si="7"/>
        <v>1.0028377358490566</v>
      </c>
    </row>
    <row r="133" spans="1:3" x14ac:dyDescent="0.2">
      <c r="A133" s="1">
        <v>36350</v>
      </c>
      <c r="B133">
        <v>33.530999999999999</v>
      </c>
      <c r="C133">
        <f t="shared" si="7"/>
        <v>1.0093922152984738</v>
      </c>
    </row>
    <row r="134" spans="1:3" x14ac:dyDescent="0.2">
      <c r="A134" s="1">
        <v>36353</v>
      </c>
      <c r="B134">
        <v>32.813000000000002</v>
      </c>
      <c r="C134">
        <f t="shared" ref="C134:C197" si="8">B134/B133</f>
        <v>0.97858697921326543</v>
      </c>
    </row>
    <row r="135" spans="1:3" x14ac:dyDescent="0.2">
      <c r="A135" s="1">
        <v>36354</v>
      </c>
      <c r="B135">
        <v>32.625</v>
      </c>
      <c r="C135">
        <f t="shared" si="8"/>
        <v>0.99427056349617526</v>
      </c>
    </row>
    <row r="136" spans="1:3" x14ac:dyDescent="0.2">
      <c r="A136" s="1">
        <v>36355</v>
      </c>
      <c r="B136">
        <v>32.655999999999999</v>
      </c>
      <c r="C136">
        <f t="shared" si="8"/>
        <v>1.0009501915708812</v>
      </c>
    </row>
    <row r="137" spans="1:3" x14ac:dyDescent="0.2">
      <c r="A137" s="1">
        <v>36356</v>
      </c>
      <c r="B137">
        <v>33.280999999999999</v>
      </c>
      <c r="C137">
        <f t="shared" si="8"/>
        <v>1.0191389024987751</v>
      </c>
    </row>
    <row r="138" spans="1:3" x14ac:dyDescent="0.2">
      <c r="A138" s="1">
        <v>36357</v>
      </c>
      <c r="B138">
        <v>33</v>
      </c>
      <c r="C138">
        <f t="shared" si="8"/>
        <v>0.99155674408821859</v>
      </c>
    </row>
    <row r="139" spans="1:3" x14ac:dyDescent="0.2">
      <c r="A139" s="1">
        <v>36360</v>
      </c>
      <c r="B139">
        <v>32.469000000000001</v>
      </c>
      <c r="C139">
        <f t="shared" si="8"/>
        <v>0.98390909090909096</v>
      </c>
    </row>
    <row r="140" spans="1:3" x14ac:dyDescent="0.2">
      <c r="A140" s="1">
        <v>36361</v>
      </c>
      <c r="B140">
        <v>31.125</v>
      </c>
      <c r="C140">
        <f t="shared" si="8"/>
        <v>0.95860667097847174</v>
      </c>
    </row>
    <row r="141" spans="1:3" x14ac:dyDescent="0.2">
      <c r="A141" s="1">
        <v>36362</v>
      </c>
      <c r="B141">
        <v>31.530999999999999</v>
      </c>
      <c r="C141">
        <f t="shared" si="8"/>
        <v>1.0130441767068272</v>
      </c>
    </row>
    <row r="142" spans="1:3" x14ac:dyDescent="0.2">
      <c r="A142" s="1">
        <v>36363</v>
      </c>
      <c r="B142">
        <v>30.562999999999999</v>
      </c>
      <c r="C142">
        <f t="shared" si="8"/>
        <v>0.96930005391519458</v>
      </c>
    </row>
    <row r="143" spans="1:3" x14ac:dyDescent="0.2">
      <c r="A143" s="1">
        <v>36364</v>
      </c>
      <c r="B143">
        <v>31.469000000000001</v>
      </c>
      <c r="C143">
        <f t="shared" si="8"/>
        <v>1.0296436868108498</v>
      </c>
    </row>
    <row r="144" spans="1:3" x14ac:dyDescent="0.2">
      <c r="A144" s="1">
        <v>36367</v>
      </c>
      <c r="B144">
        <v>30.530999999999999</v>
      </c>
      <c r="C144">
        <f t="shared" si="8"/>
        <v>0.97019288823921945</v>
      </c>
    </row>
    <row r="145" spans="1:3" x14ac:dyDescent="0.2">
      <c r="A145" s="1">
        <v>36368</v>
      </c>
      <c r="B145">
        <v>31.469000000000001</v>
      </c>
      <c r="C145">
        <f t="shared" si="8"/>
        <v>1.030722871835184</v>
      </c>
    </row>
    <row r="146" spans="1:3" x14ac:dyDescent="0.2">
      <c r="A146" s="1">
        <v>36369</v>
      </c>
      <c r="B146">
        <v>31.655999999999999</v>
      </c>
      <c r="C146">
        <f t="shared" si="8"/>
        <v>1.0059423559693665</v>
      </c>
    </row>
    <row r="147" spans="1:3" x14ac:dyDescent="0.2">
      <c r="A147" s="1">
        <v>36370</v>
      </c>
      <c r="B147">
        <v>30.875</v>
      </c>
      <c r="C147">
        <f t="shared" si="8"/>
        <v>0.97532853171594647</v>
      </c>
    </row>
    <row r="148" spans="1:3" x14ac:dyDescent="0.2">
      <c r="A148" s="1">
        <v>36371</v>
      </c>
      <c r="B148">
        <v>31.062999999999999</v>
      </c>
      <c r="C148">
        <f t="shared" si="8"/>
        <v>1.006089068825911</v>
      </c>
    </row>
    <row r="149" spans="1:3" x14ac:dyDescent="0.2">
      <c r="A149" s="1">
        <v>36374</v>
      </c>
      <c r="B149">
        <v>30.905999999999999</v>
      </c>
      <c r="C149">
        <f t="shared" si="8"/>
        <v>0.99494575540031549</v>
      </c>
    </row>
    <row r="150" spans="1:3" x14ac:dyDescent="0.2">
      <c r="A150" s="1">
        <v>36375</v>
      </c>
      <c r="B150">
        <v>30.562999999999999</v>
      </c>
      <c r="C150">
        <f t="shared" si="8"/>
        <v>0.98890183135960652</v>
      </c>
    </row>
    <row r="151" spans="1:3" x14ac:dyDescent="0.2">
      <c r="A151" s="1">
        <v>36376</v>
      </c>
      <c r="B151">
        <v>30.25</v>
      </c>
      <c r="C151">
        <f t="shared" si="8"/>
        <v>0.98975885875077707</v>
      </c>
    </row>
    <row r="152" spans="1:3" x14ac:dyDescent="0.2">
      <c r="A152" s="1">
        <v>36377</v>
      </c>
      <c r="B152">
        <v>30.75</v>
      </c>
      <c r="C152">
        <f t="shared" si="8"/>
        <v>1.0165289256198347</v>
      </c>
    </row>
    <row r="153" spans="1:3" x14ac:dyDescent="0.2">
      <c r="A153" s="1">
        <v>36378</v>
      </c>
      <c r="B153">
        <v>31.125</v>
      </c>
      <c r="C153">
        <f t="shared" si="8"/>
        <v>1.0121951219512195</v>
      </c>
    </row>
    <row r="154" spans="1:3" x14ac:dyDescent="0.2">
      <c r="A154" s="1">
        <v>36381</v>
      </c>
      <c r="B154">
        <v>29.905999999999999</v>
      </c>
      <c r="C154">
        <f t="shared" si="8"/>
        <v>0.96083534136546178</v>
      </c>
    </row>
    <row r="155" spans="1:3" x14ac:dyDescent="0.2">
      <c r="A155" s="1">
        <v>36382</v>
      </c>
      <c r="B155">
        <v>29.375</v>
      </c>
      <c r="C155">
        <f t="shared" si="8"/>
        <v>0.98224436567912798</v>
      </c>
    </row>
    <row r="156" spans="1:3" x14ac:dyDescent="0.2">
      <c r="A156" s="1">
        <v>36383</v>
      </c>
      <c r="B156">
        <v>31.469000000000001</v>
      </c>
      <c r="C156">
        <f t="shared" si="8"/>
        <v>1.0712851063829787</v>
      </c>
    </row>
    <row r="157" spans="1:3" x14ac:dyDescent="0.2">
      <c r="A157" s="1">
        <v>36384</v>
      </c>
      <c r="B157">
        <v>30.844000000000001</v>
      </c>
      <c r="C157">
        <f t="shared" si="8"/>
        <v>0.98013918459436267</v>
      </c>
    </row>
    <row r="158" spans="1:3" x14ac:dyDescent="0.2">
      <c r="A158" s="1">
        <v>36385</v>
      </c>
      <c r="B158">
        <v>31.780999999999999</v>
      </c>
      <c r="C158">
        <f t="shared" si="8"/>
        <v>1.0303786798080663</v>
      </c>
    </row>
    <row r="159" spans="1:3" x14ac:dyDescent="0.2">
      <c r="A159" s="1">
        <v>36388</v>
      </c>
      <c r="B159">
        <v>31.75</v>
      </c>
      <c r="C159">
        <f t="shared" si="8"/>
        <v>0.99902457443126402</v>
      </c>
    </row>
    <row r="160" spans="1:3" x14ac:dyDescent="0.2">
      <c r="A160" s="1">
        <v>36389</v>
      </c>
      <c r="B160">
        <v>32.125</v>
      </c>
      <c r="C160">
        <f t="shared" si="8"/>
        <v>1.0118110236220472</v>
      </c>
    </row>
    <row r="161" spans="1:3" x14ac:dyDescent="0.2">
      <c r="A161" s="1">
        <v>36390</v>
      </c>
      <c r="B161">
        <v>31.655999999999999</v>
      </c>
      <c r="C161">
        <f t="shared" si="8"/>
        <v>0.98540077821011673</v>
      </c>
    </row>
    <row r="162" spans="1:3" x14ac:dyDescent="0.2">
      <c r="A162" s="1">
        <v>36391</v>
      </c>
      <c r="B162">
        <v>31.125</v>
      </c>
      <c r="C162">
        <f t="shared" si="8"/>
        <v>0.98322592873388936</v>
      </c>
    </row>
    <row r="163" spans="1:3" x14ac:dyDescent="0.2">
      <c r="A163" s="1">
        <v>36392</v>
      </c>
      <c r="B163">
        <v>32.063000000000002</v>
      </c>
      <c r="C163">
        <f t="shared" si="8"/>
        <v>1.0301365461847389</v>
      </c>
    </row>
    <row r="164" spans="1:3" x14ac:dyDescent="0.2">
      <c r="A164" s="1">
        <v>36395</v>
      </c>
      <c r="B164">
        <v>32.875</v>
      </c>
      <c r="C164">
        <f t="shared" si="8"/>
        <v>1.0253251411284034</v>
      </c>
    </row>
    <row r="165" spans="1:3" x14ac:dyDescent="0.2">
      <c r="A165" s="1">
        <v>36396</v>
      </c>
      <c r="B165">
        <v>33.188000000000002</v>
      </c>
      <c r="C165">
        <f t="shared" si="8"/>
        <v>1.0095209125475286</v>
      </c>
    </row>
    <row r="166" spans="1:3" x14ac:dyDescent="0.2">
      <c r="A166" s="1">
        <v>36397</v>
      </c>
      <c r="B166">
        <v>34.313000000000002</v>
      </c>
      <c r="C166">
        <f t="shared" si="8"/>
        <v>1.0338977943835121</v>
      </c>
    </row>
    <row r="167" spans="1:3" x14ac:dyDescent="0.2">
      <c r="A167" s="1">
        <v>36398</v>
      </c>
      <c r="B167">
        <v>34.469000000000001</v>
      </c>
      <c r="C167">
        <f t="shared" si="8"/>
        <v>1.0045463818377873</v>
      </c>
    </row>
    <row r="168" spans="1:3" x14ac:dyDescent="0.2">
      <c r="A168" s="1">
        <v>36399</v>
      </c>
      <c r="B168">
        <v>34.25</v>
      </c>
      <c r="C168">
        <f t="shared" si="8"/>
        <v>0.99364646493951081</v>
      </c>
    </row>
    <row r="169" spans="1:3" x14ac:dyDescent="0.2">
      <c r="A169" s="1">
        <v>36402</v>
      </c>
      <c r="B169">
        <v>33.375</v>
      </c>
      <c r="C169">
        <f t="shared" si="8"/>
        <v>0.97445255474452552</v>
      </c>
    </row>
    <row r="170" spans="1:3" x14ac:dyDescent="0.2">
      <c r="A170" s="1">
        <v>36403</v>
      </c>
      <c r="B170">
        <v>33.905999999999999</v>
      </c>
      <c r="C170">
        <f t="shared" si="8"/>
        <v>1.0159101123595504</v>
      </c>
    </row>
    <row r="171" spans="1:3" x14ac:dyDescent="0.2">
      <c r="A171" s="1">
        <v>36404</v>
      </c>
      <c r="B171">
        <v>34.469000000000001</v>
      </c>
      <c r="C171">
        <f t="shared" si="8"/>
        <v>1.0166047307261252</v>
      </c>
    </row>
    <row r="172" spans="1:3" x14ac:dyDescent="0.2">
      <c r="A172" s="1">
        <v>36405</v>
      </c>
      <c r="B172">
        <v>34.125</v>
      </c>
      <c r="C172">
        <f t="shared" si="8"/>
        <v>0.99002001798717687</v>
      </c>
    </row>
    <row r="173" spans="1:3" x14ac:dyDescent="0.2">
      <c r="A173" s="1">
        <v>36406</v>
      </c>
      <c r="B173">
        <v>35.469000000000001</v>
      </c>
      <c r="C173">
        <f t="shared" si="8"/>
        <v>1.0393846153846154</v>
      </c>
    </row>
    <row r="174" spans="1:3" x14ac:dyDescent="0.2">
      <c r="A174" s="1">
        <v>36410</v>
      </c>
      <c r="B174">
        <v>35.188000000000002</v>
      </c>
      <c r="C174">
        <f t="shared" si="8"/>
        <v>0.99207758888043085</v>
      </c>
    </row>
    <row r="175" spans="1:3" x14ac:dyDescent="0.2">
      <c r="A175" s="1">
        <v>36411</v>
      </c>
      <c r="B175">
        <v>34.469000000000001</v>
      </c>
      <c r="C175">
        <f t="shared" si="8"/>
        <v>0.9795668978060702</v>
      </c>
    </row>
    <row r="176" spans="1:3" x14ac:dyDescent="0.2">
      <c r="A176" s="1">
        <v>36412</v>
      </c>
      <c r="B176">
        <v>34.969000000000001</v>
      </c>
      <c r="C176">
        <f t="shared" si="8"/>
        <v>1.014505787809336</v>
      </c>
    </row>
    <row r="177" spans="1:3" x14ac:dyDescent="0.2">
      <c r="A177" s="1">
        <v>36413</v>
      </c>
      <c r="B177">
        <v>35.375</v>
      </c>
      <c r="C177">
        <f t="shared" si="8"/>
        <v>1.0116102833938632</v>
      </c>
    </row>
    <row r="178" spans="1:3" x14ac:dyDescent="0.2">
      <c r="A178" s="1">
        <v>36416</v>
      </c>
      <c r="B178">
        <v>35.344000000000001</v>
      </c>
      <c r="C178">
        <f t="shared" si="8"/>
        <v>0.99912367491166076</v>
      </c>
    </row>
    <row r="179" spans="1:3" x14ac:dyDescent="0.2">
      <c r="A179" s="1">
        <v>36417</v>
      </c>
      <c r="B179">
        <v>35.969000000000001</v>
      </c>
      <c r="C179">
        <f t="shared" si="8"/>
        <v>1.0176833408782255</v>
      </c>
    </row>
    <row r="180" spans="1:3" x14ac:dyDescent="0.2">
      <c r="A180" s="1">
        <v>36418</v>
      </c>
      <c r="B180">
        <v>35.25</v>
      </c>
      <c r="C180">
        <f t="shared" si="8"/>
        <v>0.98001056465289549</v>
      </c>
    </row>
    <row r="181" spans="1:3" x14ac:dyDescent="0.2">
      <c r="A181" s="1">
        <v>36419</v>
      </c>
      <c r="B181">
        <v>35.25</v>
      </c>
      <c r="C181">
        <f t="shared" si="8"/>
        <v>1</v>
      </c>
    </row>
    <row r="182" spans="1:3" x14ac:dyDescent="0.2">
      <c r="A182" s="1">
        <v>36420</v>
      </c>
      <c r="B182">
        <v>36.75</v>
      </c>
      <c r="C182">
        <f t="shared" si="8"/>
        <v>1.0425531914893618</v>
      </c>
    </row>
    <row r="183" spans="1:3" x14ac:dyDescent="0.2">
      <c r="A183" s="1">
        <v>36423</v>
      </c>
      <c r="B183">
        <v>36.594000000000001</v>
      </c>
      <c r="C183">
        <f t="shared" si="8"/>
        <v>0.99575510204081641</v>
      </c>
    </row>
    <row r="184" spans="1:3" x14ac:dyDescent="0.2">
      <c r="A184" s="1">
        <v>36424</v>
      </c>
      <c r="B184">
        <v>35.563000000000002</v>
      </c>
      <c r="C184">
        <f t="shared" si="8"/>
        <v>0.97182598240148665</v>
      </c>
    </row>
    <row r="185" spans="1:3" x14ac:dyDescent="0.2">
      <c r="A185" s="1">
        <v>36425</v>
      </c>
      <c r="B185">
        <v>36.125</v>
      </c>
      <c r="C185">
        <f t="shared" si="8"/>
        <v>1.0158029412591738</v>
      </c>
    </row>
    <row r="186" spans="1:3" x14ac:dyDescent="0.2">
      <c r="A186" s="1">
        <v>36426</v>
      </c>
      <c r="B186">
        <v>34.688000000000002</v>
      </c>
      <c r="C186">
        <f t="shared" si="8"/>
        <v>0.96022145328719732</v>
      </c>
    </row>
    <row r="187" spans="1:3" x14ac:dyDescent="0.2">
      <c r="A187" s="1">
        <v>36427</v>
      </c>
      <c r="B187">
        <v>34.5</v>
      </c>
      <c r="C187">
        <f t="shared" si="8"/>
        <v>0.99458025830258301</v>
      </c>
    </row>
    <row r="188" spans="1:3" x14ac:dyDescent="0.2">
      <c r="A188" s="1">
        <v>36430</v>
      </c>
      <c r="B188">
        <v>34.063000000000002</v>
      </c>
      <c r="C188">
        <f t="shared" si="8"/>
        <v>0.9873333333333334</v>
      </c>
    </row>
    <row r="189" spans="1:3" x14ac:dyDescent="0.2">
      <c r="A189" s="1">
        <v>36431</v>
      </c>
      <c r="B189">
        <v>34.188000000000002</v>
      </c>
      <c r="C189">
        <f t="shared" si="8"/>
        <v>1.0036696709039132</v>
      </c>
    </row>
    <row r="190" spans="1:3" x14ac:dyDescent="0.2">
      <c r="A190" s="1">
        <v>36432</v>
      </c>
      <c r="B190">
        <v>33.405999999999999</v>
      </c>
      <c r="C190">
        <f t="shared" si="8"/>
        <v>0.97712647712647704</v>
      </c>
    </row>
    <row r="191" spans="1:3" x14ac:dyDescent="0.2">
      <c r="A191" s="1">
        <v>36433</v>
      </c>
      <c r="B191">
        <v>34.188000000000002</v>
      </c>
      <c r="C191">
        <f t="shared" si="8"/>
        <v>1.0234089684487817</v>
      </c>
    </row>
    <row r="192" spans="1:3" x14ac:dyDescent="0.2">
      <c r="A192" s="1">
        <v>36434</v>
      </c>
      <c r="B192">
        <v>34.438000000000002</v>
      </c>
      <c r="C192">
        <f t="shared" si="8"/>
        <v>1.0073125073125073</v>
      </c>
    </row>
    <row r="193" spans="1:3" x14ac:dyDescent="0.2">
      <c r="A193" s="1">
        <v>36437</v>
      </c>
      <c r="B193">
        <v>35.25</v>
      </c>
      <c r="C193">
        <f t="shared" si="8"/>
        <v>1.0235786050293281</v>
      </c>
    </row>
    <row r="194" spans="1:3" x14ac:dyDescent="0.2">
      <c r="A194" s="1">
        <v>36438</v>
      </c>
      <c r="B194">
        <v>35.813000000000002</v>
      </c>
      <c r="C194">
        <f t="shared" si="8"/>
        <v>1.0159716312056739</v>
      </c>
    </row>
    <row r="195" spans="1:3" x14ac:dyDescent="0.2">
      <c r="A195" s="1">
        <v>36439</v>
      </c>
      <c r="B195">
        <v>35.960999999999999</v>
      </c>
      <c r="C195">
        <f t="shared" si="8"/>
        <v>1.004132577555636</v>
      </c>
    </row>
    <row r="196" spans="1:3" x14ac:dyDescent="0.2">
      <c r="A196" s="1">
        <v>36440</v>
      </c>
      <c r="B196">
        <v>35.438000000000002</v>
      </c>
      <c r="C196">
        <f t="shared" si="8"/>
        <v>0.98545646672784415</v>
      </c>
    </row>
    <row r="197" spans="1:3" x14ac:dyDescent="0.2">
      <c r="A197" s="1">
        <v>36441</v>
      </c>
      <c r="B197">
        <v>35.905999999999999</v>
      </c>
      <c r="C197">
        <f t="shared" si="8"/>
        <v>1.0132061628760087</v>
      </c>
    </row>
    <row r="198" spans="1:3" x14ac:dyDescent="0.2">
      <c r="A198" s="1">
        <v>36444</v>
      </c>
      <c r="B198">
        <v>36.219000000000001</v>
      </c>
      <c r="C198">
        <f t="shared" ref="C198:C255" si="9">B198/B197</f>
        <v>1.0087172060379881</v>
      </c>
    </row>
    <row r="199" spans="1:3" x14ac:dyDescent="0.2">
      <c r="A199" s="1">
        <v>36445</v>
      </c>
      <c r="B199">
        <v>35.875</v>
      </c>
      <c r="C199">
        <f t="shared" si="9"/>
        <v>0.99050222259035314</v>
      </c>
    </row>
    <row r="200" spans="1:3" x14ac:dyDescent="0.2">
      <c r="A200" s="1">
        <v>36446</v>
      </c>
      <c r="B200">
        <v>35.155999999999999</v>
      </c>
      <c r="C200">
        <f t="shared" si="9"/>
        <v>0.97995818815331004</v>
      </c>
    </row>
    <row r="201" spans="1:3" x14ac:dyDescent="0.2">
      <c r="A201" s="1">
        <v>36447</v>
      </c>
      <c r="B201">
        <v>34.719000000000001</v>
      </c>
      <c r="C201">
        <f t="shared" si="9"/>
        <v>0.98756968938445788</v>
      </c>
    </row>
    <row r="202" spans="1:3" x14ac:dyDescent="0.2">
      <c r="A202" s="1">
        <v>36448</v>
      </c>
      <c r="B202">
        <v>33.594000000000001</v>
      </c>
      <c r="C202">
        <f t="shared" si="9"/>
        <v>0.96759699300095048</v>
      </c>
    </row>
    <row r="203" spans="1:3" x14ac:dyDescent="0.2">
      <c r="A203" s="1">
        <v>36451</v>
      </c>
      <c r="B203">
        <v>33.688000000000002</v>
      </c>
      <c r="C203">
        <f t="shared" si="9"/>
        <v>1.0027981187116748</v>
      </c>
    </row>
    <row r="204" spans="1:3" x14ac:dyDescent="0.2">
      <c r="A204" s="1">
        <v>36452</v>
      </c>
      <c r="B204">
        <v>33.688000000000002</v>
      </c>
      <c r="C204">
        <f t="shared" si="9"/>
        <v>1</v>
      </c>
    </row>
    <row r="205" spans="1:3" x14ac:dyDescent="0.2">
      <c r="A205" s="1">
        <v>36453</v>
      </c>
      <c r="B205">
        <v>34.969000000000001</v>
      </c>
      <c r="C205">
        <f t="shared" si="9"/>
        <v>1.0380254096414152</v>
      </c>
    </row>
    <row r="206" spans="1:3" x14ac:dyDescent="0.2">
      <c r="A206" s="1">
        <v>36454</v>
      </c>
      <c r="B206">
        <v>34.594000000000001</v>
      </c>
      <c r="C206">
        <f t="shared" si="9"/>
        <v>0.98927621607709681</v>
      </c>
    </row>
    <row r="207" spans="1:3" x14ac:dyDescent="0.2">
      <c r="A207" s="1">
        <v>36455</v>
      </c>
      <c r="B207">
        <v>33.280999999999999</v>
      </c>
      <c r="C207">
        <f t="shared" si="9"/>
        <v>0.9620454414060241</v>
      </c>
    </row>
    <row r="208" spans="1:3" x14ac:dyDescent="0.2">
      <c r="A208" s="1">
        <v>36458</v>
      </c>
      <c r="B208">
        <v>33.25</v>
      </c>
      <c r="C208">
        <f t="shared" si="9"/>
        <v>0.99906853760403835</v>
      </c>
    </row>
    <row r="209" spans="1:3" x14ac:dyDescent="0.2">
      <c r="A209" s="1">
        <v>36459</v>
      </c>
      <c r="B209">
        <v>33.625</v>
      </c>
      <c r="C209">
        <f t="shared" si="9"/>
        <v>1.0112781954887218</v>
      </c>
    </row>
    <row r="210" spans="1:3" x14ac:dyDescent="0.2">
      <c r="A210" s="1">
        <v>36460</v>
      </c>
      <c r="B210">
        <v>34.594000000000001</v>
      </c>
      <c r="C210">
        <f t="shared" si="9"/>
        <v>1.028817843866171</v>
      </c>
    </row>
    <row r="211" spans="1:3" x14ac:dyDescent="0.2">
      <c r="A211" s="1">
        <v>36461</v>
      </c>
      <c r="B211">
        <v>35.469000000000001</v>
      </c>
      <c r="C211">
        <f t="shared" si="9"/>
        <v>1.0252934034803722</v>
      </c>
    </row>
    <row r="212" spans="1:3" x14ac:dyDescent="0.2">
      <c r="A212" s="1">
        <v>36462</v>
      </c>
      <c r="B212">
        <v>37</v>
      </c>
      <c r="C212">
        <f t="shared" si="9"/>
        <v>1.0431644534664073</v>
      </c>
    </row>
    <row r="213" spans="1:3" x14ac:dyDescent="0.2">
      <c r="A213" s="1">
        <v>36465</v>
      </c>
      <c r="B213">
        <v>36.438000000000002</v>
      </c>
      <c r="C213">
        <f t="shared" si="9"/>
        <v>0.9848108108108109</v>
      </c>
    </row>
    <row r="214" spans="1:3" x14ac:dyDescent="0.2">
      <c r="A214" s="1">
        <v>36466</v>
      </c>
      <c r="B214">
        <v>36.625</v>
      </c>
      <c r="C214">
        <f t="shared" si="9"/>
        <v>1.0051320050496733</v>
      </c>
    </row>
    <row r="215" spans="1:3" x14ac:dyDescent="0.2">
      <c r="A215" s="1">
        <v>36467</v>
      </c>
      <c r="B215">
        <v>35.75</v>
      </c>
      <c r="C215">
        <f t="shared" si="9"/>
        <v>0.97610921501706482</v>
      </c>
    </row>
    <row r="216" spans="1:3" x14ac:dyDescent="0.2">
      <c r="A216" s="1">
        <v>36468</v>
      </c>
      <c r="B216">
        <v>35</v>
      </c>
      <c r="C216">
        <f t="shared" si="9"/>
        <v>0.97902097902097907</v>
      </c>
    </row>
    <row r="217" spans="1:3" x14ac:dyDescent="0.2">
      <c r="A217" s="1">
        <v>36469</v>
      </c>
      <c r="B217">
        <v>36.719000000000001</v>
      </c>
      <c r="C217">
        <f t="shared" si="9"/>
        <v>1.0491142857142857</v>
      </c>
    </row>
    <row r="218" spans="1:3" x14ac:dyDescent="0.2">
      <c r="A218" s="1">
        <v>36472</v>
      </c>
      <c r="B218">
        <v>37.655999999999999</v>
      </c>
      <c r="C218">
        <f t="shared" si="9"/>
        <v>1.0255181241319207</v>
      </c>
    </row>
    <row r="219" spans="1:3" x14ac:dyDescent="0.2">
      <c r="A219" s="1">
        <v>36474</v>
      </c>
      <c r="B219">
        <v>39.75</v>
      </c>
      <c r="C219">
        <f t="shared" si="9"/>
        <v>1.0556086679413639</v>
      </c>
    </row>
    <row r="220" spans="1:3" x14ac:dyDescent="0.2">
      <c r="A220" s="1">
        <v>36475</v>
      </c>
      <c r="B220">
        <v>41.875</v>
      </c>
      <c r="C220">
        <f t="shared" si="9"/>
        <v>1.0534591194968554</v>
      </c>
    </row>
    <row r="221" spans="1:3" x14ac:dyDescent="0.2">
      <c r="A221" s="1">
        <v>36476</v>
      </c>
      <c r="B221">
        <v>41.719000000000001</v>
      </c>
      <c r="C221">
        <f t="shared" si="9"/>
        <v>0.9962746268656717</v>
      </c>
    </row>
    <row r="222" spans="1:3" x14ac:dyDescent="0.2">
      <c r="A222" s="1">
        <v>36479</v>
      </c>
      <c r="B222">
        <v>41.405999999999999</v>
      </c>
      <c r="C222">
        <f t="shared" si="9"/>
        <v>0.99249742323641499</v>
      </c>
    </row>
    <row r="223" spans="1:3" x14ac:dyDescent="0.2">
      <c r="A223" s="1">
        <v>36480</v>
      </c>
      <c r="B223">
        <v>42.030999999999999</v>
      </c>
      <c r="C223">
        <f t="shared" si="9"/>
        <v>1.0150944307588272</v>
      </c>
    </row>
    <row r="224" spans="1:3" x14ac:dyDescent="0.2">
      <c r="A224" s="1">
        <v>36481</v>
      </c>
      <c r="B224">
        <v>42.375</v>
      </c>
      <c r="C224">
        <f t="shared" si="9"/>
        <v>1.0081844352977565</v>
      </c>
    </row>
    <row r="225" spans="1:3" x14ac:dyDescent="0.2">
      <c r="A225" s="1">
        <v>36482</v>
      </c>
      <c r="B225">
        <v>43.969000000000001</v>
      </c>
      <c r="C225">
        <f t="shared" si="9"/>
        <v>1.0376165191740414</v>
      </c>
    </row>
    <row r="226" spans="1:3" x14ac:dyDescent="0.2">
      <c r="A226" s="1">
        <v>36483</v>
      </c>
      <c r="B226">
        <v>44.063000000000002</v>
      </c>
      <c r="C226">
        <f t="shared" si="9"/>
        <v>1.002137869862858</v>
      </c>
    </row>
    <row r="227" spans="1:3" x14ac:dyDescent="0.2">
      <c r="A227" s="1">
        <v>36486</v>
      </c>
      <c r="B227">
        <v>43.75</v>
      </c>
      <c r="C227">
        <f t="shared" si="9"/>
        <v>0.99289653450740978</v>
      </c>
    </row>
    <row r="228" spans="1:3" x14ac:dyDescent="0.2">
      <c r="A228" s="1">
        <v>36487</v>
      </c>
      <c r="B228">
        <v>44.25</v>
      </c>
      <c r="C228">
        <f t="shared" si="9"/>
        <v>1.0114285714285713</v>
      </c>
    </row>
    <row r="229" spans="1:3" x14ac:dyDescent="0.2">
      <c r="A229" s="1">
        <v>36488</v>
      </c>
      <c r="B229">
        <v>46.219000000000001</v>
      </c>
      <c r="C229">
        <f t="shared" si="9"/>
        <v>1.0444971751412431</v>
      </c>
    </row>
    <row r="230" spans="1:3" x14ac:dyDescent="0.2">
      <c r="A230" s="1">
        <v>36490</v>
      </c>
      <c r="B230">
        <v>46.594000000000001</v>
      </c>
      <c r="C230">
        <f t="shared" si="9"/>
        <v>1.008113546377031</v>
      </c>
    </row>
    <row r="231" spans="1:3" x14ac:dyDescent="0.2">
      <c r="A231" s="1">
        <v>36493</v>
      </c>
      <c r="B231">
        <v>46.375</v>
      </c>
      <c r="C231">
        <f t="shared" si="9"/>
        <v>0.99529982401167527</v>
      </c>
    </row>
    <row r="232" spans="1:3" x14ac:dyDescent="0.2">
      <c r="A232" s="1">
        <v>36494</v>
      </c>
      <c r="B232">
        <v>44.594000000000001</v>
      </c>
      <c r="C232">
        <f t="shared" si="9"/>
        <v>0.96159568733153644</v>
      </c>
    </row>
    <row r="233" spans="1:3" x14ac:dyDescent="0.2">
      <c r="A233" s="1">
        <v>36495</v>
      </c>
      <c r="B233">
        <v>45.719000000000001</v>
      </c>
      <c r="C233">
        <f t="shared" si="9"/>
        <v>1.025227609095394</v>
      </c>
    </row>
    <row r="234" spans="1:3" x14ac:dyDescent="0.2">
      <c r="A234" s="1">
        <v>36496</v>
      </c>
      <c r="B234">
        <v>46.219000000000001</v>
      </c>
      <c r="C234">
        <f t="shared" si="9"/>
        <v>1.0109363721866182</v>
      </c>
    </row>
    <row r="235" spans="1:3" x14ac:dyDescent="0.2">
      <c r="A235" s="1">
        <v>36497</v>
      </c>
      <c r="B235">
        <v>47.780999999999999</v>
      </c>
      <c r="C235">
        <f t="shared" si="9"/>
        <v>1.0337956251757934</v>
      </c>
    </row>
    <row r="236" spans="1:3" x14ac:dyDescent="0.2">
      <c r="A236" s="1">
        <v>36500</v>
      </c>
      <c r="B236">
        <v>49.125</v>
      </c>
      <c r="C236">
        <f t="shared" si="9"/>
        <v>1.0281283355308595</v>
      </c>
    </row>
    <row r="237" spans="1:3" x14ac:dyDescent="0.2">
      <c r="A237" s="1">
        <v>36501</v>
      </c>
      <c r="B237">
        <v>50.75</v>
      </c>
      <c r="C237">
        <f t="shared" si="9"/>
        <v>1.0330788804071247</v>
      </c>
    </row>
    <row r="238" spans="1:3" x14ac:dyDescent="0.2">
      <c r="A238" s="1">
        <v>36502</v>
      </c>
      <c r="B238">
        <v>49.969000000000001</v>
      </c>
      <c r="C238">
        <f t="shared" si="9"/>
        <v>0.9846108374384237</v>
      </c>
    </row>
    <row r="239" spans="1:3" x14ac:dyDescent="0.2">
      <c r="A239" s="1">
        <v>36503</v>
      </c>
      <c r="B239">
        <v>49.313000000000002</v>
      </c>
      <c r="C239">
        <f t="shared" si="9"/>
        <v>0.98687186055354326</v>
      </c>
    </row>
    <row r="240" spans="1:3" x14ac:dyDescent="0.2">
      <c r="A240" s="1">
        <v>36504</v>
      </c>
      <c r="B240">
        <v>49.905999999999999</v>
      </c>
      <c r="C240">
        <f t="shared" si="9"/>
        <v>1.0120252266136718</v>
      </c>
    </row>
    <row r="241" spans="1:3" x14ac:dyDescent="0.2">
      <c r="A241" s="1">
        <v>36507</v>
      </c>
      <c r="B241">
        <v>50.594000000000001</v>
      </c>
      <c r="C241">
        <f t="shared" si="9"/>
        <v>1.0137859175249468</v>
      </c>
    </row>
    <row r="242" spans="1:3" x14ac:dyDescent="0.2">
      <c r="A242" s="1">
        <v>36508</v>
      </c>
      <c r="B242">
        <v>48.969000000000001</v>
      </c>
      <c r="C242">
        <f t="shared" si="9"/>
        <v>0.96788156698422734</v>
      </c>
    </row>
    <row r="243" spans="1:3" x14ac:dyDescent="0.2">
      <c r="A243" s="1">
        <v>36509</v>
      </c>
      <c r="B243">
        <v>47.938000000000002</v>
      </c>
      <c r="C243">
        <f t="shared" si="9"/>
        <v>0.97894586370969394</v>
      </c>
    </row>
    <row r="244" spans="1:3" x14ac:dyDescent="0.2">
      <c r="A244" s="1">
        <v>36510</v>
      </c>
      <c r="B244">
        <v>48.938000000000002</v>
      </c>
      <c r="C244">
        <f t="shared" si="9"/>
        <v>1.0208602778589011</v>
      </c>
    </row>
    <row r="245" spans="1:3" x14ac:dyDescent="0.2">
      <c r="A245" s="1">
        <v>36511</v>
      </c>
      <c r="B245">
        <v>49.844000000000001</v>
      </c>
      <c r="C245">
        <f t="shared" si="9"/>
        <v>1.0185132208100045</v>
      </c>
    </row>
    <row r="246" spans="1:3" x14ac:dyDescent="0.2">
      <c r="A246" s="1">
        <v>36514</v>
      </c>
      <c r="B246">
        <v>51.625</v>
      </c>
      <c r="C246">
        <f t="shared" si="9"/>
        <v>1.0357314822245405</v>
      </c>
    </row>
    <row r="247" spans="1:3" x14ac:dyDescent="0.2">
      <c r="A247" s="1">
        <v>36515</v>
      </c>
      <c r="B247">
        <v>52</v>
      </c>
      <c r="C247">
        <f t="shared" si="9"/>
        <v>1.0072639225181599</v>
      </c>
    </row>
    <row r="248" spans="1:3" x14ac:dyDescent="0.2">
      <c r="A248" s="1">
        <v>36516</v>
      </c>
      <c r="B248">
        <v>51.25</v>
      </c>
      <c r="C248">
        <f t="shared" si="9"/>
        <v>0.98557692307692313</v>
      </c>
    </row>
    <row r="249" spans="1:3" x14ac:dyDescent="0.2">
      <c r="A249" s="1">
        <v>36517</v>
      </c>
      <c r="B249">
        <v>52.219000000000001</v>
      </c>
      <c r="C249">
        <f t="shared" si="9"/>
        <v>1.0189073170731708</v>
      </c>
    </row>
    <row r="250" spans="1:3" x14ac:dyDescent="0.2">
      <c r="A250" s="1">
        <v>36518</v>
      </c>
      <c r="B250">
        <v>52.219000000000001</v>
      </c>
      <c r="C250">
        <f t="shared" si="9"/>
        <v>1</v>
      </c>
    </row>
    <row r="251" spans="1:3" x14ac:dyDescent="0.2">
      <c r="A251" s="1">
        <v>36521</v>
      </c>
      <c r="B251">
        <v>52.594000000000001</v>
      </c>
      <c r="C251">
        <f t="shared" si="9"/>
        <v>1.0071812941649592</v>
      </c>
    </row>
    <row r="252" spans="1:3" x14ac:dyDescent="0.2">
      <c r="A252" s="1">
        <v>36522</v>
      </c>
      <c r="B252">
        <v>52.594000000000001</v>
      </c>
      <c r="C252">
        <f t="shared" si="9"/>
        <v>1</v>
      </c>
    </row>
    <row r="253" spans="1:3" x14ac:dyDescent="0.2">
      <c r="A253" s="1">
        <v>36523</v>
      </c>
      <c r="B253">
        <v>53.063000000000002</v>
      </c>
      <c r="C253">
        <f t="shared" si="9"/>
        <v>1.008917367000038</v>
      </c>
    </row>
    <row r="254" spans="1:3" x14ac:dyDescent="0.2">
      <c r="A254" s="1">
        <v>36524</v>
      </c>
      <c r="B254">
        <v>53.094000000000001</v>
      </c>
      <c r="C254">
        <f t="shared" si="9"/>
        <v>1.0005842112206245</v>
      </c>
    </row>
    <row r="255" spans="1:3" x14ac:dyDescent="0.2">
      <c r="A255" s="1">
        <v>36525</v>
      </c>
      <c r="B255">
        <v>53.563000000000002</v>
      </c>
      <c r="C255">
        <f t="shared" si="9"/>
        <v>1.0088333898368931</v>
      </c>
    </row>
  </sheetData>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8"/>
  <sheetViews>
    <sheetView workbookViewId="0"/>
  </sheetViews>
  <sheetFormatPr defaultRowHeight="12.75" x14ac:dyDescent="0.2"/>
  <cols>
    <col min="1" max="2" width="36.7109375" customWidth="1"/>
  </cols>
  <sheetData>
    <row r="1" spans="1:3" x14ac:dyDescent="0.2">
      <c r="A1" s="2" t="s">
        <v>41</v>
      </c>
    </row>
    <row r="3" spans="1:3" x14ac:dyDescent="0.2">
      <c r="A3" t="s">
        <v>42</v>
      </c>
      <c r="B3" t="s">
        <v>43</v>
      </c>
      <c r="C3">
        <v>0</v>
      </c>
    </row>
    <row r="4" spans="1:3" x14ac:dyDescent="0.2">
      <c r="A4" t="s">
        <v>44</v>
      </c>
    </row>
    <row r="5" spans="1:3" x14ac:dyDescent="0.2">
      <c r="A5" t="s">
        <v>45</v>
      </c>
    </row>
    <row r="7" spans="1:3" x14ac:dyDescent="0.2">
      <c r="A7" s="2" t="s">
        <v>46</v>
      </c>
      <c r="B7" t="s">
        <v>47</v>
      </c>
    </row>
    <row r="8" spans="1:3" x14ac:dyDescent="0.2">
      <c r="B8">
        <v>2</v>
      </c>
    </row>
    <row r="10" spans="1:3" x14ac:dyDescent="0.2">
      <c r="A10" t="s">
        <v>48</v>
      </c>
    </row>
    <row r="11" spans="1:3" x14ac:dyDescent="0.2">
      <c r="A11" t="e">
        <f>CB_DATA_!#REF!</f>
        <v>#REF!</v>
      </c>
      <c r="B11" t="e">
        <f>simulation!#REF!</f>
        <v>#REF!</v>
      </c>
    </row>
    <row r="13" spans="1:3" x14ac:dyDescent="0.2">
      <c r="A13" t="s">
        <v>49</v>
      </c>
    </row>
    <row r="14" spans="1:3" x14ac:dyDescent="0.2">
      <c r="A14" t="s">
        <v>53</v>
      </c>
      <c r="B14" t="s">
        <v>57</v>
      </c>
    </row>
    <row r="16" spans="1:3" x14ac:dyDescent="0.2">
      <c r="A16" t="s">
        <v>50</v>
      </c>
    </row>
    <row r="19" spans="1:2" x14ac:dyDescent="0.2">
      <c r="A19" t="s">
        <v>51</v>
      </c>
    </row>
    <row r="20" spans="1:2" x14ac:dyDescent="0.2">
      <c r="A20">
        <v>28</v>
      </c>
      <c r="B20">
        <v>26</v>
      </c>
    </row>
    <row r="25" spans="1:2" x14ac:dyDescent="0.2">
      <c r="A25" s="2" t="s">
        <v>52</v>
      </c>
    </row>
    <row r="26" spans="1:2" x14ac:dyDescent="0.2">
      <c r="A26" s="8" t="s">
        <v>54</v>
      </c>
    </row>
    <row r="27" spans="1:2" x14ac:dyDescent="0.2">
      <c r="A27" t="s">
        <v>55</v>
      </c>
    </row>
    <row r="28" spans="1:2" x14ac:dyDescent="0.2">
      <c r="A28" s="8" t="s">
        <v>56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M255"/>
  <sheetViews>
    <sheetView topLeftCell="A235" zoomScale="140" workbookViewId="0">
      <selection activeCell="E20" sqref="E20"/>
    </sheetView>
  </sheetViews>
  <sheetFormatPr defaultRowHeight="12.75" x14ac:dyDescent="0.2"/>
  <cols>
    <col min="1" max="1" width="11.42578125" customWidth="1"/>
    <col min="2" max="4" width="14.140625" customWidth="1"/>
    <col min="5" max="5" width="17.42578125" customWidth="1"/>
    <col min="9" max="10" width="11.42578125" customWidth="1"/>
    <col min="11" max="11" width="12" customWidth="1"/>
  </cols>
  <sheetData>
    <row r="2" spans="1:13" x14ac:dyDescent="0.2">
      <c r="B2" s="2" t="s">
        <v>2</v>
      </c>
      <c r="C2" s="2" t="s">
        <v>7</v>
      </c>
      <c r="D2" s="2" t="s">
        <v>31</v>
      </c>
      <c r="E2" s="2"/>
      <c r="G2" t="s">
        <v>3</v>
      </c>
      <c r="H2" t="s">
        <v>5</v>
      </c>
      <c r="I2" t="s">
        <v>37</v>
      </c>
      <c r="J2" t="s">
        <v>37</v>
      </c>
      <c r="K2" t="s">
        <v>39</v>
      </c>
      <c r="L2" t="s">
        <v>37</v>
      </c>
      <c r="M2" t="s">
        <v>39</v>
      </c>
    </row>
    <row r="3" spans="1:13" x14ac:dyDescent="0.2">
      <c r="A3" s="2" t="s">
        <v>1</v>
      </c>
      <c r="B3" s="2" t="s">
        <v>0</v>
      </c>
      <c r="C3" s="2" t="s">
        <v>8</v>
      </c>
      <c r="D3" s="2" t="s">
        <v>32</v>
      </c>
      <c r="E3" s="2"/>
      <c r="G3" t="s">
        <v>4</v>
      </c>
      <c r="H3" t="s">
        <v>6</v>
      </c>
      <c r="I3" t="s">
        <v>38</v>
      </c>
      <c r="J3" t="s">
        <v>6</v>
      </c>
      <c r="K3" t="s">
        <v>40</v>
      </c>
      <c r="L3" t="s">
        <v>8</v>
      </c>
      <c r="M3" t="s">
        <v>6</v>
      </c>
    </row>
    <row r="4" spans="1:13" x14ac:dyDescent="0.2">
      <c r="A4" s="1">
        <v>36164</v>
      </c>
      <c r="B4">
        <v>23.827999999999999</v>
      </c>
      <c r="J4">
        <f>B255</f>
        <v>53.563000000000002</v>
      </c>
      <c r="M4">
        <f>J4</f>
        <v>53.563000000000002</v>
      </c>
    </row>
    <row r="5" spans="1:13" x14ac:dyDescent="0.2">
      <c r="A5" s="1">
        <v>36165</v>
      </c>
      <c r="B5">
        <v>24.234000000000002</v>
      </c>
      <c r="C5">
        <f>B5/B4</f>
        <v>1.0170387779083432</v>
      </c>
      <c r="D5">
        <f>LN(C5)</f>
        <v>1.6895246042889864E-2</v>
      </c>
      <c r="G5">
        <v>253</v>
      </c>
      <c r="H5">
        <f>0.0000045*G5^3-0.0011448*G5^2+0.121305*G5+23.4732878</f>
        <v>53.760196100000002</v>
      </c>
      <c r="I5">
        <f ca="1">NORMINV(RAND(),$E$8,$E$10)</f>
        <v>0.97718200400339172</v>
      </c>
      <c r="J5">
        <f ca="1">J4*I5</f>
        <v>52.340799680433676</v>
      </c>
      <c r="K5">
        <f ca="1">NORMINV(RAND(),$E$14,$E$16)</f>
        <v>-1.5303925943890252E-2</v>
      </c>
      <c r="L5">
        <f ca="1">EXP(K5)</f>
        <v>0.98481258402024963</v>
      </c>
      <c r="M5">
        <f ca="1">M4*L5</f>
        <v>52.749516437876636</v>
      </c>
    </row>
    <row r="6" spans="1:13" x14ac:dyDescent="0.2">
      <c r="A6" s="1">
        <v>36166</v>
      </c>
      <c r="B6">
        <v>24.937999999999999</v>
      </c>
      <c r="C6">
        <f t="shared" ref="C6:C69" si="0">B6/B5</f>
        <v>1.0290500949079804</v>
      </c>
      <c r="D6">
        <f t="shared" ref="D6:D69" si="1">LN(C6)</f>
        <v>2.8636138765063476E-2</v>
      </c>
      <c r="G6">
        <v>254</v>
      </c>
      <c r="H6">
        <f t="shared" ref="H6:H64" si="2">0.0000045*G6^3-0.0011448*G6^2+0.121305*G6+23.4732878</f>
        <v>54.168629000000003</v>
      </c>
      <c r="I6">
        <f t="shared" ref="I6:I64" ca="1" si="3">NORMINV(RAND(),$E$8,$E$10)</f>
        <v>1.0104665569930535</v>
      </c>
      <c r="J6">
        <f t="shared" ref="J6:J64" ca="1" si="4">J5*I6</f>
        <v>52.888627643350937</v>
      </c>
      <c r="K6">
        <f t="shared" ref="K6:K64" ca="1" si="5">NORMINV(RAND(),$E$14,$E$16)</f>
        <v>3.3978233451329769E-2</v>
      </c>
      <c r="L6">
        <f t="shared" ref="L6:L64" ca="1" si="6">EXP(K6)</f>
        <v>1.0345620876370043</v>
      </c>
      <c r="M6">
        <f t="shared" ref="M6:M64" ca="1" si="7">M5*L6</f>
        <v>54.57264984781213</v>
      </c>
    </row>
    <row r="7" spans="1:13" ht="13.5" thickBot="1" x14ac:dyDescent="0.25">
      <c r="A7" s="1">
        <v>36167</v>
      </c>
      <c r="B7">
        <v>25.905999999999999</v>
      </c>
      <c r="C7">
        <f t="shared" si="0"/>
        <v>1.0388162643355521</v>
      </c>
      <c r="D7">
        <f t="shared" si="1"/>
        <v>3.8081857533669723E-2</v>
      </c>
      <c r="E7" t="s">
        <v>33</v>
      </c>
      <c r="G7">
        <v>255</v>
      </c>
      <c r="H7">
        <f t="shared" si="2"/>
        <v>54.581630299999986</v>
      </c>
      <c r="I7">
        <f t="shared" ca="1" si="3"/>
        <v>0.98876095249000984</v>
      </c>
      <c r="J7">
        <f t="shared" ca="1" si="4"/>
        <v>52.294209844529135</v>
      </c>
      <c r="K7">
        <f t="shared" ca="1" si="5"/>
        <v>-3.1623745906713817E-2</v>
      </c>
      <c r="L7">
        <f t="shared" ca="1" si="6"/>
        <v>0.96887105520803307</v>
      </c>
      <c r="M7">
        <f t="shared" ca="1" si="7"/>
        <v>52.873860843548243</v>
      </c>
    </row>
    <row r="8" spans="1:13" ht="13.5" thickBot="1" x14ac:dyDescent="0.25">
      <c r="A8" s="1">
        <v>36168</v>
      </c>
      <c r="B8">
        <v>26.672000000000001</v>
      </c>
      <c r="C8">
        <f t="shared" si="0"/>
        <v>1.0295684397436888</v>
      </c>
      <c r="D8">
        <f t="shared" si="1"/>
        <v>2.9139723900374059E-2</v>
      </c>
      <c r="E8" s="7">
        <f>AVERAGE(C5:C255)</f>
        <v>1.0035740094110801</v>
      </c>
      <c r="G8">
        <v>256</v>
      </c>
      <c r="H8">
        <f t="shared" si="2"/>
        <v>54.999226999999998</v>
      </c>
      <c r="I8">
        <f t="shared" ca="1" si="3"/>
        <v>0.97066000848490208</v>
      </c>
      <c r="J8">
        <f t="shared" ca="1" si="4"/>
        <v>50.7598981714019</v>
      </c>
      <c r="K8">
        <f t="shared" ca="1" si="5"/>
        <v>-3.0144689308036855E-2</v>
      </c>
      <c r="L8">
        <f t="shared" ca="1" si="6"/>
        <v>0.97030513061341828</v>
      </c>
      <c r="M8">
        <f t="shared" ca="1" si="7"/>
        <v>51.303778451834781</v>
      </c>
    </row>
    <row r="9" spans="1:13" ht="13.5" thickBot="1" x14ac:dyDescent="0.25">
      <c r="A9" s="1">
        <v>36171</v>
      </c>
      <c r="B9">
        <v>26.172000000000001</v>
      </c>
      <c r="C9">
        <f t="shared" si="0"/>
        <v>0.98125374925014996</v>
      </c>
      <c r="D9">
        <f t="shared" si="1"/>
        <v>-1.8924189000945876E-2</v>
      </c>
      <c r="E9" t="s">
        <v>34</v>
      </c>
      <c r="G9">
        <v>257</v>
      </c>
      <c r="H9">
        <f t="shared" si="2"/>
        <v>55.421446099999997</v>
      </c>
      <c r="I9">
        <f t="shared" ca="1" si="3"/>
        <v>0.99666474351490864</v>
      </c>
      <c r="J9">
        <f t="shared" ca="1" si="4"/>
        <v>50.590600891843152</v>
      </c>
      <c r="K9">
        <f t="shared" ca="1" si="5"/>
        <v>3.7220191223452533E-3</v>
      </c>
      <c r="L9">
        <f t="shared" ca="1" si="6"/>
        <v>1.0037289544373076</v>
      </c>
      <c r="M9">
        <f t="shared" ca="1" si="7"/>
        <v>51.495087904143396</v>
      </c>
    </row>
    <row r="10" spans="1:13" ht="13.5" thickBot="1" x14ac:dyDescent="0.25">
      <c r="A10" s="1">
        <v>36172</v>
      </c>
      <c r="B10">
        <v>24.530999999999999</v>
      </c>
      <c r="C10">
        <f t="shared" si="0"/>
        <v>0.93729940394314526</v>
      </c>
      <c r="D10">
        <f t="shared" si="1"/>
        <v>-6.4752513159542502E-2</v>
      </c>
      <c r="E10" s="7">
        <f>STDEV(C5:C255)</f>
        <v>2.6239398437678543E-2</v>
      </c>
      <c r="G10">
        <v>258</v>
      </c>
      <c r="H10">
        <f t="shared" si="2"/>
        <v>55.848314600000002</v>
      </c>
      <c r="I10">
        <f t="shared" ca="1" si="3"/>
        <v>1.0241268795512319</v>
      </c>
      <c r="J10">
        <f t="shared" ca="1" si="4"/>
        <v>51.811194225985098</v>
      </c>
      <c r="K10">
        <f t="shared" ca="1" si="5"/>
        <v>-2.4586464908616996E-2</v>
      </c>
      <c r="L10">
        <f t="shared" ca="1" si="6"/>
        <v>0.97571332030792102</v>
      </c>
      <c r="M10">
        <f t="shared" ca="1" si="7"/>
        <v>50.244443198500015</v>
      </c>
    </row>
    <row r="11" spans="1:13" x14ac:dyDescent="0.2">
      <c r="A11" s="1">
        <v>36173</v>
      </c>
      <c r="B11">
        <v>23.969000000000001</v>
      </c>
      <c r="C11">
        <f t="shared" si="0"/>
        <v>0.97709021238433014</v>
      </c>
      <c r="D11">
        <f t="shared" si="1"/>
        <v>-2.3176295087096423E-2</v>
      </c>
      <c r="G11">
        <v>259</v>
      </c>
      <c r="H11">
        <f t="shared" si="2"/>
        <v>56.279859500000001</v>
      </c>
      <c r="I11">
        <f t="shared" ca="1" si="3"/>
        <v>0.99271000155464983</v>
      </c>
      <c r="J11">
        <f t="shared" ca="1" si="4"/>
        <v>51.433490700625931</v>
      </c>
      <c r="K11">
        <f t="shared" ca="1" si="5"/>
        <v>3.0114683032916558E-2</v>
      </c>
      <c r="L11">
        <f t="shared" ca="1" si="6"/>
        <v>1.0305727163813834</v>
      </c>
      <c r="M11">
        <f t="shared" ca="1" si="7"/>
        <v>51.780552310148281</v>
      </c>
    </row>
    <row r="12" spans="1:13" x14ac:dyDescent="0.2">
      <c r="A12" s="1">
        <v>36174</v>
      </c>
      <c r="B12">
        <v>24.094000000000001</v>
      </c>
      <c r="C12">
        <f t="shared" si="0"/>
        <v>1.0052150694647253</v>
      </c>
      <c r="D12">
        <f t="shared" si="1"/>
        <v>5.2015180838076184E-3</v>
      </c>
      <c r="G12">
        <v>260</v>
      </c>
      <c r="H12">
        <f t="shared" si="2"/>
        <v>56.716107799999996</v>
      </c>
      <c r="I12">
        <f t="shared" ca="1" si="3"/>
        <v>0.99637620066429577</v>
      </c>
      <c r="J12">
        <f t="shared" ca="1" si="4"/>
        <v>51.247106051192056</v>
      </c>
      <c r="K12">
        <f t="shared" ca="1" si="5"/>
        <v>-6.3911641666642566E-3</v>
      </c>
      <c r="L12">
        <f t="shared" ca="1" si="6"/>
        <v>0.99362921588251096</v>
      </c>
      <c r="M12">
        <f t="shared" ca="1" si="7"/>
        <v>51.45066958989598</v>
      </c>
    </row>
    <row r="13" spans="1:13" ht="13.5" thickBot="1" x14ac:dyDescent="0.25">
      <c r="A13" s="1">
        <v>36175</v>
      </c>
      <c r="B13">
        <v>25.422000000000001</v>
      </c>
      <c r="C13">
        <f t="shared" si="0"/>
        <v>1.0551174566282062</v>
      </c>
      <c r="D13">
        <f t="shared" si="1"/>
        <v>5.3652094027816212E-2</v>
      </c>
      <c r="E13" t="s">
        <v>35</v>
      </c>
      <c r="G13">
        <v>261</v>
      </c>
      <c r="H13">
        <f t="shared" si="2"/>
        <v>57.157086499999998</v>
      </c>
      <c r="I13">
        <f t="shared" ca="1" si="3"/>
        <v>1.0131295029260705</v>
      </c>
      <c r="J13">
        <f t="shared" ca="1" si="4"/>
        <v>51.919955080043827</v>
      </c>
      <c r="K13">
        <f t="shared" ca="1" si="5"/>
        <v>3.3289370912507152E-2</v>
      </c>
      <c r="L13">
        <f t="shared" ca="1" si="6"/>
        <v>1.0338496619805908</v>
      </c>
      <c r="M13">
        <f t="shared" ca="1" si="7"/>
        <v>53.192257364189025</v>
      </c>
    </row>
    <row r="14" spans="1:13" ht="13.5" thickBot="1" x14ac:dyDescent="0.25">
      <c r="A14" s="1">
        <v>36179</v>
      </c>
      <c r="B14">
        <v>26.594000000000001</v>
      </c>
      <c r="C14">
        <f t="shared" si="0"/>
        <v>1.0461018015891748</v>
      </c>
      <c r="D14">
        <f t="shared" si="1"/>
        <v>4.5070685562036979E-2</v>
      </c>
      <c r="E14" s="7">
        <f>AVERAGE(D5:D255)</f>
        <v>3.2270803642913764E-3</v>
      </c>
      <c r="G14">
        <v>262</v>
      </c>
      <c r="H14">
        <f t="shared" si="2"/>
        <v>57.602822599999989</v>
      </c>
      <c r="I14">
        <f t="shared" ca="1" si="3"/>
        <v>0.99091808465419473</v>
      </c>
      <c r="J14">
        <f t="shared" ca="1" si="4"/>
        <v>51.448422443248859</v>
      </c>
      <c r="K14">
        <f t="shared" ca="1" si="5"/>
        <v>-1.0131784479444442E-2</v>
      </c>
      <c r="L14">
        <f t="shared" ca="1" si="6"/>
        <v>0.98991936914399725</v>
      </c>
      <c r="M14">
        <f t="shared" ca="1" si="7"/>
        <v>52.656045853303141</v>
      </c>
    </row>
    <row r="15" spans="1:13" ht="13.5" thickBot="1" x14ac:dyDescent="0.25">
      <c r="A15" s="1">
        <v>36180</v>
      </c>
      <c r="B15">
        <v>26.530999999999999</v>
      </c>
      <c r="C15">
        <f t="shared" si="0"/>
        <v>0.99763104459652541</v>
      </c>
      <c r="D15">
        <f t="shared" si="1"/>
        <v>-2.3717658177010562E-3</v>
      </c>
      <c r="E15" t="s">
        <v>36</v>
      </c>
      <c r="G15">
        <v>263</v>
      </c>
      <c r="H15">
        <f t="shared" si="2"/>
        <v>58.053343099999999</v>
      </c>
      <c r="I15">
        <f t="shared" ca="1" si="3"/>
        <v>0.97975826599186433</v>
      </c>
      <c r="J15">
        <f t="shared" ca="1" si="4"/>
        <v>50.407017161014416</v>
      </c>
      <c r="K15">
        <f t="shared" ca="1" si="5"/>
        <v>-2.0629042280798929E-2</v>
      </c>
      <c r="L15">
        <f t="shared" ca="1" si="6"/>
        <v>0.97958228078646603</v>
      </c>
      <c r="M15">
        <f t="shared" ca="1" si="7"/>
        <v>51.580929494175429</v>
      </c>
    </row>
    <row r="16" spans="1:13" ht="13.5" thickBot="1" x14ac:dyDescent="0.25">
      <c r="A16" s="1">
        <v>36181</v>
      </c>
      <c r="B16">
        <v>25.327999999999999</v>
      </c>
      <c r="C16">
        <f t="shared" si="0"/>
        <v>0.95465681655421963</v>
      </c>
      <c r="D16">
        <f t="shared" si="1"/>
        <v>-4.6403357478156805E-2</v>
      </c>
      <c r="E16" s="7">
        <f>STDEV(D5:D255)</f>
        <v>2.615419858573638E-2</v>
      </c>
      <c r="G16">
        <v>264</v>
      </c>
      <c r="H16">
        <f t="shared" si="2"/>
        <v>58.508675000000004</v>
      </c>
      <c r="I16">
        <f t="shared" ca="1" si="3"/>
        <v>0.96366634994528133</v>
      </c>
      <c r="J16">
        <f t="shared" ca="1" si="4"/>
        <v>48.575546239183922</v>
      </c>
      <c r="K16">
        <f t="shared" ca="1" si="5"/>
        <v>1.7265828571872817E-2</v>
      </c>
      <c r="L16">
        <f t="shared" ca="1" si="6"/>
        <v>1.0174157445550467</v>
      </c>
      <c r="M16">
        <f t="shared" ca="1" si="7"/>
        <v>52.479249786157858</v>
      </c>
    </row>
    <row r="17" spans="1:13" x14ac:dyDescent="0.2">
      <c r="A17" s="1">
        <v>36182</v>
      </c>
      <c r="B17">
        <v>25.702999999999999</v>
      </c>
      <c r="C17">
        <f t="shared" si="0"/>
        <v>1.0148057485786481</v>
      </c>
      <c r="D17">
        <f t="shared" si="1"/>
        <v>1.4697213467434076E-2</v>
      </c>
      <c r="G17">
        <v>265</v>
      </c>
      <c r="H17">
        <f t="shared" si="2"/>
        <v>58.968845300000005</v>
      </c>
      <c r="I17">
        <f t="shared" ca="1" si="3"/>
        <v>0.99153093203495823</v>
      </c>
      <c r="J17">
        <f t="shared" ca="1" si="4"/>
        <v>48.164156636645245</v>
      </c>
      <c r="K17">
        <f t="shared" ca="1" si="5"/>
        <v>-2.643224435047848E-2</v>
      </c>
      <c r="L17">
        <f t="shared" ca="1" si="6"/>
        <v>0.97391402977771535</v>
      </c>
      <c r="M17">
        <f t="shared" ca="1" si="7"/>
        <v>51.110277638948304</v>
      </c>
    </row>
    <row r="18" spans="1:13" x14ac:dyDescent="0.2">
      <c r="A18" s="1">
        <v>36185</v>
      </c>
      <c r="B18">
        <v>25.859000000000002</v>
      </c>
      <c r="C18">
        <f t="shared" si="0"/>
        <v>1.0060693304283548</v>
      </c>
      <c r="D18">
        <f t="shared" si="1"/>
        <v>6.0509862296791823E-3</v>
      </c>
      <c r="G18">
        <v>266</v>
      </c>
      <c r="H18">
        <f t="shared" si="2"/>
        <v>59.433881</v>
      </c>
      <c r="I18">
        <f t="shared" ca="1" si="3"/>
        <v>0.96747073439111009</v>
      </c>
      <c r="J18">
        <f t="shared" ca="1" si="4"/>
        <v>46.597411992583638</v>
      </c>
      <c r="K18">
        <f t="shared" ca="1" si="5"/>
        <v>5.1147629047496659E-3</v>
      </c>
      <c r="L18">
        <f t="shared" ca="1" si="6"/>
        <v>1.0051278656341287</v>
      </c>
      <c r="M18">
        <f t="shared" ca="1" si="7"/>
        <v>51.372364275203843</v>
      </c>
    </row>
    <row r="19" spans="1:13" x14ac:dyDescent="0.2">
      <c r="A19" s="1">
        <v>36186</v>
      </c>
      <c r="B19">
        <v>26.780999999999999</v>
      </c>
      <c r="C19">
        <f t="shared" si="0"/>
        <v>1.0356548977145286</v>
      </c>
      <c r="D19">
        <f t="shared" si="1"/>
        <v>3.5033978029565004E-2</v>
      </c>
      <c r="G19">
        <v>267</v>
      </c>
      <c r="H19">
        <f t="shared" si="2"/>
        <v>59.903809099999997</v>
      </c>
      <c r="I19">
        <f t="shared" ca="1" si="3"/>
        <v>1.0141274271807761</v>
      </c>
      <c r="J19">
        <f t="shared" ca="1" si="4"/>
        <v>47.255713537321483</v>
      </c>
      <c r="K19">
        <f t="shared" ca="1" si="5"/>
        <v>1.6169174354671915E-2</v>
      </c>
      <c r="L19">
        <f t="shared" ca="1" si="6"/>
        <v>1.0163006028623143</v>
      </c>
      <c r="M19">
        <f t="shared" ca="1" si="7"/>
        <v>52.209764783352085</v>
      </c>
    </row>
    <row r="20" spans="1:13" x14ac:dyDescent="0.2">
      <c r="A20" s="1">
        <v>36187</v>
      </c>
      <c r="B20">
        <v>25.859000000000002</v>
      </c>
      <c r="C20">
        <f t="shared" si="0"/>
        <v>0.96557260744557716</v>
      </c>
      <c r="D20">
        <f t="shared" si="1"/>
        <v>-3.5033978029565149E-2</v>
      </c>
      <c r="G20">
        <v>268</v>
      </c>
      <c r="H20">
        <f t="shared" si="2"/>
        <v>60.378656599999999</v>
      </c>
      <c r="I20">
        <f t="shared" ca="1" si="3"/>
        <v>0.9912543183503113</v>
      </c>
      <c r="J20">
        <f t="shared" ca="1" si="4"/>
        <v>46.842430110595188</v>
      </c>
      <c r="K20">
        <f t="shared" ca="1" si="5"/>
        <v>3.5407911633674988E-2</v>
      </c>
      <c r="L20">
        <f t="shared" ca="1" si="6"/>
        <v>1.036042236297988</v>
      </c>
      <c r="M20">
        <f t="shared" ca="1" si="7"/>
        <v>54.091521462736033</v>
      </c>
    </row>
    <row r="21" spans="1:13" x14ac:dyDescent="0.2">
      <c r="A21" s="1">
        <v>36188</v>
      </c>
      <c r="B21">
        <v>27.219000000000001</v>
      </c>
      <c r="C21">
        <f t="shared" si="0"/>
        <v>1.0525929076917127</v>
      </c>
      <c r="D21">
        <f t="shared" si="1"/>
        <v>5.1256556019831985E-2</v>
      </c>
      <c r="G21">
        <v>269</v>
      </c>
      <c r="H21">
        <f t="shared" si="2"/>
        <v>60.858450499999996</v>
      </c>
      <c r="I21">
        <f t="shared" ca="1" si="3"/>
        <v>0.9794274973422552</v>
      </c>
      <c r="J21">
        <f t="shared" ca="1" si="4"/>
        <v>45.878764092649746</v>
      </c>
      <c r="K21">
        <f t="shared" ca="1" si="5"/>
        <v>-2.6539745852051586E-2</v>
      </c>
      <c r="L21">
        <f t="shared" ca="1" si="6"/>
        <v>0.97380933818446369</v>
      </c>
      <c r="M21">
        <f t="shared" ca="1" si="7"/>
        <v>52.674828717017689</v>
      </c>
    </row>
    <row r="22" spans="1:13" x14ac:dyDescent="0.2">
      <c r="A22" s="1">
        <v>36189</v>
      </c>
      <c r="B22">
        <v>27.890999999999998</v>
      </c>
      <c r="C22">
        <f t="shared" si="0"/>
        <v>1.0246886366141297</v>
      </c>
      <c r="D22">
        <f t="shared" si="1"/>
        <v>2.4388797286228857E-2</v>
      </c>
      <c r="G22">
        <v>270</v>
      </c>
      <c r="H22">
        <f t="shared" si="2"/>
        <v>61.343217799999991</v>
      </c>
      <c r="I22">
        <f t="shared" ca="1" si="3"/>
        <v>0.98343726899507811</v>
      </c>
      <c r="J22">
        <f t="shared" ca="1" si="4"/>
        <v>45.118886464144921</v>
      </c>
      <c r="K22">
        <f t="shared" ca="1" si="5"/>
        <v>6.2214836223248591E-3</v>
      </c>
      <c r="L22">
        <f t="shared" ca="1" si="6"/>
        <v>1.0062408772497409</v>
      </c>
      <c r="M22">
        <f t="shared" ca="1" si="7"/>
        <v>53.003565857191724</v>
      </c>
    </row>
    <row r="23" spans="1:13" x14ac:dyDescent="0.2">
      <c r="A23" s="1">
        <v>36192</v>
      </c>
      <c r="B23">
        <v>28.75</v>
      </c>
      <c r="C23">
        <f t="shared" si="0"/>
        <v>1.0307984654548064</v>
      </c>
      <c r="D23">
        <f t="shared" si="1"/>
        <v>3.0333711101529021E-2</v>
      </c>
      <c r="G23">
        <v>271</v>
      </c>
      <c r="H23">
        <f t="shared" si="2"/>
        <v>61.832985499999999</v>
      </c>
      <c r="I23">
        <f t="shared" ca="1" si="3"/>
        <v>1.0084476453862039</v>
      </c>
      <c r="J23">
        <f t="shared" ca="1" si="4"/>
        <v>45.500034817214413</v>
      </c>
      <c r="K23">
        <f t="shared" ca="1" si="5"/>
        <v>-3.0327841965878456E-3</v>
      </c>
      <c r="L23">
        <f t="shared" ca="1" si="6"/>
        <v>0.99697181004777957</v>
      </c>
      <c r="M23">
        <f t="shared" ca="1" si="7"/>
        <v>52.84306099163112</v>
      </c>
    </row>
    <row r="24" spans="1:13" x14ac:dyDescent="0.2">
      <c r="A24" s="1">
        <v>36193</v>
      </c>
      <c r="B24">
        <v>28.097999999999999</v>
      </c>
      <c r="C24">
        <f t="shared" si="0"/>
        <v>0.97732173913043474</v>
      </c>
      <c r="D24">
        <f t="shared" si="1"/>
        <v>-2.2939367813899787E-2</v>
      </c>
      <c r="G24">
        <v>272</v>
      </c>
      <c r="H24">
        <f t="shared" si="2"/>
        <v>62.327780599999997</v>
      </c>
      <c r="I24">
        <f t="shared" ca="1" si="3"/>
        <v>0.9848644053554233</v>
      </c>
      <c r="J24">
        <f t="shared" ca="1" si="4"/>
        <v>44.811364733906927</v>
      </c>
      <c r="K24">
        <f t="shared" ca="1" si="5"/>
        <v>7.789214496037403E-3</v>
      </c>
      <c r="L24">
        <f t="shared" ca="1" si="6"/>
        <v>1.0078196293452459</v>
      </c>
      <c r="M24">
        <f t="shared" ca="1" si="7"/>
        <v>53.256274142053897</v>
      </c>
    </row>
    <row r="25" spans="1:13" x14ac:dyDescent="0.2">
      <c r="A25" s="1">
        <v>36194</v>
      </c>
      <c r="B25">
        <v>27.780999999999999</v>
      </c>
      <c r="C25">
        <f t="shared" si="0"/>
        <v>0.98871805822478465</v>
      </c>
      <c r="D25">
        <f t="shared" si="1"/>
        <v>-1.1346065630912436E-2</v>
      </c>
      <c r="G25">
        <v>273</v>
      </c>
      <c r="H25">
        <f t="shared" si="2"/>
        <v>62.827630099999986</v>
      </c>
      <c r="I25">
        <f t="shared" ca="1" si="3"/>
        <v>1.0175973095508672</v>
      </c>
      <c r="J25">
        <f t="shared" ca="1" si="4"/>
        <v>45.599924190526302</v>
      </c>
      <c r="K25">
        <f t="shared" ca="1" si="5"/>
        <v>-2.4482794469812354E-2</v>
      </c>
      <c r="L25">
        <f t="shared" ca="1" si="6"/>
        <v>0.97581447817943467</v>
      </c>
      <c r="M25">
        <f t="shared" ca="1" si="7"/>
        <v>51.968243361709241</v>
      </c>
    </row>
    <row r="26" spans="1:13" x14ac:dyDescent="0.2">
      <c r="A26" s="1">
        <v>36195</v>
      </c>
      <c r="B26">
        <v>26.312999999999999</v>
      </c>
      <c r="C26">
        <f t="shared" si="0"/>
        <v>0.94715812965695978</v>
      </c>
      <c r="D26">
        <f t="shared" si="1"/>
        <v>-5.4289220161193072E-2</v>
      </c>
      <c r="G26">
        <v>274</v>
      </c>
      <c r="H26">
        <f t="shared" si="2"/>
        <v>63.332560999999998</v>
      </c>
      <c r="I26">
        <f t="shared" ca="1" si="3"/>
        <v>1.0077263258094675</v>
      </c>
      <c r="J26">
        <f t="shared" ca="1" si="4"/>
        <v>45.95224406170933</v>
      </c>
      <c r="K26">
        <f t="shared" ca="1" si="5"/>
        <v>4.1725321536633525E-2</v>
      </c>
      <c r="L26">
        <f t="shared" ca="1" si="6"/>
        <v>1.0426080574365706</v>
      </c>
      <c r="M26">
        <f t="shared" ca="1" si="7"/>
        <v>54.182509259742631</v>
      </c>
    </row>
    <row r="27" spans="1:13" x14ac:dyDescent="0.2">
      <c r="A27" s="1">
        <v>36196</v>
      </c>
      <c r="B27">
        <v>25.312999999999999</v>
      </c>
      <c r="C27">
        <f t="shared" si="0"/>
        <v>0.96199597157298677</v>
      </c>
      <c r="D27">
        <f t="shared" si="1"/>
        <v>-3.8745015879266195E-2</v>
      </c>
      <c r="G27">
        <v>275</v>
      </c>
      <c r="H27">
        <f t="shared" si="2"/>
        <v>63.842600299999994</v>
      </c>
      <c r="I27">
        <f t="shared" ca="1" si="3"/>
        <v>0.98844996787821893</v>
      </c>
      <c r="J27">
        <f t="shared" ca="1" si="4"/>
        <v>45.421494166728664</v>
      </c>
      <c r="K27">
        <f t="shared" ca="1" si="5"/>
        <v>4.2386397173344529E-3</v>
      </c>
      <c r="L27">
        <f t="shared" ca="1" si="6"/>
        <v>1.004247635456069</v>
      </c>
      <c r="M27">
        <f t="shared" ca="1" si="7"/>
        <v>54.4126568071731</v>
      </c>
    </row>
    <row r="28" spans="1:13" x14ac:dyDescent="0.2">
      <c r="A28" s="1">
        <v>36199</v>
      </c>
      <c r="B28">
        <v>25.484000000000002</v>
      </c>
      <c r="C28">
        <f t="shared" si="0"/>
        <v>1.0067554221151189</v>
      </c>
      <c r="D28">
        <f t="shared" si="1"/>
        <v>6.7327064961539545E-3</v>
      </c>
      <c r="G28">
        <v>276</v>
      </c>
      <c r="H28">
        <f t="shared" si="2"/>
        <v>64.35777499999999</v>
      </c>
      <c r="I28">
        <f t="shared" ca="1" si="3"/>
        <v>0.99585086757008046</v>
      </c>
      <c r="J28">
        <f t="shared" ca="1" si="4"/>
        <v>45.23303437226609</v>
      </c>
      <c r="K28">
        <f t="shared" ca="1" si="5"/>
        <v>1.211395082166928E-2</v>
      </c>
      <c r="L28">
        <f t="shared" ca="1" si="6"/>
        <v>1.0121876219060053</v>
      </c>
      <c r="M28">
        <f t="shared" ca="1" si="7"/>
        <v>55.075817695240154</v>
      </c>
    </row>
    <row r="29" spans="1:13" x14ac:dyDescent="0.2">
      <c r="A29" s="1">
        <v>36200</v>
      </c>
      <c r="B29">
        <v>23.984000000000002</v>
      </c>
      <c r="C29">
        <f t="shared" si="0"/>
        <v>0.94113953853398213</v>
      </c>
      <c r="D29">
        <f t="shared" si="1"/>
        <v>-6.0663862893999838E-2</v>
      </c>
      <c r="G29">
        <v>277</v>
      </c>
      <c r="H29">
        <f t="shared" si="2"/>
        <v>64.87811210000001</v>
      </c>
      <c r="I29">
        <f t="shared" ca="1" si="3"/>
        <v>1.0335052770078925</v>
      </c>
      <c r="J29">
        <f t="shared" ca="1" si="4"/>
        <v>46.748579718816387</v>
      </c>
      <c r="K29">
        <f t="shared" ca="1" si="5"/>
        <v>2.0069760582501206E-2</v>
      </c>
      <c r="L29">
        <f t="shared" ca="1" si="6"/>
        <v>1.0202725123489871</v>
      </c>
      <c r="M29">
        <f t="shared" ca="1" si="7"/>
        <v>56.192342889597469</v>
      </c>
    </row>
    <row r="30" spans="1:13" x14ac:dyDescent="0.2">
      <c r="A30" s="1">
        <v>36201</v>
      </c>
      <c r="B30">
        <v>24.640999999999998</v>
      </c>
      <c r="C30">
        <f t="shared" si="0"/>
        <v>1.027393262174783</v>
      </c>
      <c r="D30">
        <f t="shared" si="1"/>
        <v>2.7024780897136252E-2</v>
      </c>
      <c r="G30">
        <v>278</v>
      </c>
      <c r="H30">
        <f t="shared" si="2"/>
        <v>65.403638599999994</v>
      </c>
      <c r="I30">
        <f t="shared" ca="1" si="3"/>
        <v>1.0090148923218203</v>
      </c>
      <c r="J30">
        <f t="shared" ca="1" si="4"/>
        <v>47.170013131179552</v>
      </c>
      <c r="K30">
        <f t="shared" ca="1" si="5"/>
        <v>6.0404667544216091E-2</v>
      </c>
      <c r="L30">
        <f t="shared" ca="1" si="6"/>
        <v>1.0622663242856956</v>
      </c>
      <c r="M30">
        <f t="shared" ca="1" si="7"/>
        <v>59.691233534334145</v>
      </c>
    </row>
    <row r="31" spans="1:13" x14ac:dyDescent="0.2">
      <c r="A31" s="1">
        <v>36202</v>
      </c>
      <c r="B31">
        <v>26.219000000000001</v>
      </c>
      <c r="C31">
        <f t="shared" si="0"/>
        <v>1.0640396087821113</v>
      </c>
      <c r="D31">
        <f t="shared" si="1"/>
        <v>6.2072616525547998E-2</v>
      </c>
      <c r="G31">
        <v>279</v>
      </c>
      <c r="H31">
        <f t="shared" si="2"/>
        <v>65.934381500000001</v>
      </c>
      <c r="I31">
        <f t="shared" ca="1" si="3"/>
        <v>1.0591909412887826</v>
      </c>
      <c r="J31">
        <f t="shared" ca="1" si="4"/>
        <v>49.962050609018306</v>
      </c>
      <c r="K31">
        <f t="shared" ca="1" si="5"/>
        <v>-7.0837229450129244E-3</v>
      </c>
      <c r="L31">
        <f t="shared" ca="1" si="6"/>
        <v>0.99294130748262388</v>
      </c>
      <c r="M31">
        <f t="shared" ca="1" si="7"/>
        <v>59.269891470832391</v>
      </c>
    </row>
    <row r="32" spans="1:13" x14ac:dyDescent="0.2">
      <c r="A32" s="1">
        <v>36203</v>
      </c>
      <c r="B32">
        <v>24.765999999999998</v>
      </c>
      <c r="C32">
        <f t="shared" si="0"/>
        <v>0.94458217323315141</v>
      </c>
      <c r="D32">
        <f t="shared" si="1"/>
        <v>-5.70125939900194E-2</v>
      </c>
      <c r="G32">
        <v>280</v>
      </c>
      <c r="H32">
        <f t="shared" si="2"/>
        <v>66.470367799999991</v>
      </c>
      <c r="I32">
        <f t="shared" ca="1" si="3"/>
        <v>1.0269096276563821</v>
      </c>
      <c r="J32">
        <f t="shared" ca="1" si="4"/>
        <v>51.306510787856304</v>
      </c>
      <c r="K32">
        <f t="shared" ca="1" si="5"/>
        <v>-6.7452672408618054E-3</v>
      </c>
      <c r="L32">
        <f t="shared" ca="1" si="6"/>
        <v>0.99327743101028265</v>
      </c>
      <c r="M32">
        <f t="shared" ca="1" si="7"/>
        <v>58.871445536406661</v>
      </c>
    </row>
    <row r="33" spans="1:13" x14ac:dyDescent="0.2">
      <c r="A33" s="1">
        <v>36207</v>
      </c>
      <c r="B33">
        <v>24.765999999999998</v>
      </c>
      <c r="C33">
        <f t="shared" si="0"/>
        <v>1</v>
      </c>
      <c r="D33">
        <f t="shared" si="1"/>
        <v>0</v>
      </c>
      <c r="G33">
        <v>281</v>
      </c>
      <c r="H33">
        <f t="shared" si="2"/>
        <v>67.011624500000011</v>
      </c>
      <c r="I33">
        <f t="shared" ca="1" si="3"/>
        <v>1.0436303966789222</v>
      </c>
      <c r="J33">
        <f t="shared" ca="1" si="4"/>
        <v>53.545034205741878</v>
      </c>
      <c r="K33">
        <f t="shared" ca="1" si="5"/>
        <v>4.767894953810569E-2</v>
      </c>
      <c r="L33">
        <f t="shared" ca="1" si="6"/>
        <v>1.0488338726659794</v>
      </c>
      <c r="M33">
        <f t="shared" ca="1" si="7"/>
        <v>61.746366211393685</v>
      </c>
    </row>
    <row r="34" spans="1:13" x14ac:dyDescent="0.2">
      <c r="A34" s="1">
        <v>36208</v>
      </c>
      <c r="B34">
        <v>23.780999999999999</v>
      </c>
      <c r="C34">
        <f t="shared" si="0"/>
        <v>0.96022773156747154</v>
      </c>
      <c r="D34">
        <f t="shared" si="1"/>
        <v>-4.0584802269778328E-2</v>
      </c>
      <c r="G34">
        <v>282</v>
      </c>
      <c r="H34">
        <f t="shared" si="2"/>
        <v>67.558178600000019</v>
      </c>
      <c r="I34">
        <f t="shared" ca="1" si="3"/>
        <v>0.97677824395559809</v>
      </c>
      <c r="J34">
        <f t="shared" ca="1" si="4"/>
        <v>52.301624484026988</v>
      </c>
      <c r="K34">
        <f t="shared" ca="1" si="5"/>
        <v>9.2626339455340271E-3</v>
      </c>
      <c r="L34">
        <f t="shared" ca="1" si="6"/>
        <v>1.0093056648967054</v>
      </c>
      <c r="M34">
        <f t="shared" ca="1" si="7"/>
        <v>62.320957203946165</v>
      </c>
    </row>
    <row r="35" spans="1:13" x14ac:dyDescent="0.2">
      <c r="A35" s="1">
        <v>36209</v>
      </c>
      <c r="B35">
        <v>24.047000000000001</v>
      </c>
      <c r="C35">
        <f t="shared" si="0"/>
        <v>1.011185400109331</v>
      </c>
      <c r="D35">
        <f t="shared" si="1"/>
        <v>1.1123306123205171E-2</v>
      </c>
      <c r="G35">
        <v>283</v>
      </c>
      <c r="H35">
        <f t="shared" si="2"/>
        <v>68.110057099999992</v>
      </c>
      <c r="I35">
        <f t="shared" ca="1" si="3"/>
        <v>0.97811386052371996</v>
      </c>
      <c r="J35">
        <f t="shared" ca="1" si="4"/>
        <v>51.15694383573355</v>
      </c>
      <c r="K35">
        <f t="shared" ca="1" si="5"/>
        <v>2.6849449878651614E-2</v>
      </c>
      <c r="L35">
        <f t="shared" ca="1" si="6"/>
        <v>1.0272131440583494</v>
      </c>
      <c r="M35">
        <f t="shared" ca="1" si="7"/>
        <v>64.01690639019138</v>
      </c>
    </row>
    <row r="36" spans="1:13" x14ac:dyDescent="0.2">
      <c r="A36" s="1">
        <v>36210</v>
      </c>
      <c r="B36">
        <v>24.280999999999999</v>
      </c>
      <c r="C36">
        <f t="shared" si="0"/>
        <v>1.0097309435688442</v>
      </c>
      <c r="D36">
        <f t="shared" si="1"/>
        <v>9.6839028582867952E-3</v>
      </c>
      <c r="G36">
        <v>284</v>
      </c>
      <c r="H36">
        <f t="shared" si="2"/>
        <v>68.667286999999988</v>
      </c>
      <c r="I36">
        <f t="shared" ca="1" si="3"/>
        <v>1.0218551556091182</v>
      </c>
      <c r="J36">
        <f t="shared" ca="1" si="4"/>
        <v>52.27498680375043</v>
      </c>
      <c r="K36">
        <f t="shared" ca="1" si="5"/>
        <v>4.858973020251061E-2</v>
      </c>
      <c r="L36">
        <f t="shared" ca="1" si="6"/>
        <v>1.0497895654245555</v>
      </c>
      <c r="M36">
        <f t="shared" ca="1" si="7"/>
        <v>67.204280339183455</v>
      </c>
    </row>
    <row r="37" spans="1:13" x14ac:dyDescent="0.2">
      <c r="A37" s="1">
        <v>36213</v>
      </c>
      <c r="B37">
        <v>25.515999999999998</v>
      </c>
      <c r="C37">
        <f t="shared" si="0"/>
        <v>1.050862814546353</v>
      </c>
      <c r="D37">
        <f t="shared" si="1"/>
        <v>4.9611554875088157E-2</v>
      </c>
      <c r="G37">
        <v>285</v>
      </c>
      <c r="H37">
        <f t="shared" si="2"/>
        <v>69.229895299999995</v>
      </c>
      <c r="I37">
        <f t="shared" ca="1" si="3"/>
        <v>1.035665058852115</v>
      </c>
      <c r="J37">
        <f t="shared" ca="1" si="4"/>
        <v>54.139377284599725</v>
      </c>
      <c r="K37">
        <f t="shared" ca="1" si="5"/>
        <v>1.2390653185621646E-2</v>
      </c>
      <c r="L37">
        <f t="shared" ca="1" si="6"/>
        <v>1.012467735365991</v>
      </c>
      <c r="M37">
        <f t="shared" ca="1" si="7"/>
        <v>68.042165521914271</v>
      </c>
    </row>
    <row r="38" spans="1:13" x14ac:dyDescent="0.2">
      <c r="A38" s="1">
        <v>36214</v>
      </c>
      <c r="B38">
        <v>25.734000000000002</v>
      </c>
      <c r="C38">
        <f t="shared" si="0"/>
        <v>1.0085436588807024</v>
      </c>
      <c r="D38">
        <f t="shared" si="1"/>
        <v>8.5073683830896377E-3</v>
      </c>
      <c r="G38">
        <v>286</v>
      </c>
      <c r="H38">
        <f t="shared" si="2"/>
        <v>69.797909000000004</v>
      </c>
      <c r="I38">
        <f t="shared" ca="1" si="3"/>
        <v>1.0014783811727237</v>
      </c>
      <c r="J38">
        <f t="shared" ca="1" si="4"/>
        <v>54.219415920680262</v>
      </c>
      <c r="K38">
        <f t="shared" ca="1" si="5"/>
        <v>3.8184964736114879E-2</v>
      </c>
      <c r="L38">
        <f t="shared" ca="1" si="6"/>
        <v>1.0389233792964894</v>
      </c>
      <c r="M38">
        <f t="shared" ca="1" si="7"/>
        <v>70.69059653867825</v>
      </c>
    </row>
    <row r="39" spans="1:13" x14ac:dyDescent="0.2">
      <c r="A39" s="1">
        <v>36215</v>
      </c>
      <c r="B39">
        <v>24.984000000000002</v>
      </c>
      <c r="C39">
        <f t="shared" si="0"/>
        <v>0.9708556773140592</v>
      </c>
      <c r="D39">
        <f t="shared" si="1"/>
        <v>-2.9577454782020982E-2</v>
      </c>
      <c r="G39">
        <v>287</v>
      </c>
      <c r="H39">
        <f t="shared" si="2"/>
        <v>70.371355100000002</v>
      </c>
      <c r="I39">
        <f t="shared" ca="1" si="3"/>
        <v>1.0073164059115232</v>
      </c>
      <c r="J39">
        <f t="shared" ca="1" si="4"/>
        <v>54.616107175841663</v>
      </c>
      <c r="K39">
        <f t="shared" ca="1" si="5"/>
        <v>-1.4549704225796526E-2</v>
      </c>
      <c r="L39">
        <f t="shared" ca="1" si="6"/>
        <v>0.98555563123531964</v>
      </c>
      <c r="M39">
        <f t="shared" ca="1" si="7"/>
        <v>69.66951549407834</v>
      </c>
    </row>
    <row r="40" spans="1:13" x14ac:dyDescent="0.2">
      <c r="A40" s="1">
        <v>36216</v>
      </c>
      <c r="B40">
        <v>24.625</v>
      </c>
      <c r="C40">
        <f t="shared" si="0"/>
        <v>0.98563080371437717</v>
      </c>
      <c r="D40">
        <f t="shared" si="1"/>
        <v>-1.4473432922624907E-2</v>
      </c>
      <c r="G40">
        <v>288</v>
      </c>
      <c r="H40">
        <f t="shared" si="2"/>
        <v>70.950260600000007</v>
      </c>
      <c r="I40">
        <f t="shared" ca="1" si="3"/>
        <v>0.97667230366163216</v>
      </c>
      <c r="J40">
        <f t="shared" ca="1" si="4"/>
        <v>53.342039212459873</v>
      </c>
      <c r="K40">
        <f t="shared" ca="1" si="5"/>
        <v>-2.9449726524665661E-2</v>
      </c>
      <c r="L40">
        <f t="shared" ca="1" si="6"/>
        <v>0.97097969093771941</v>
      </c>
      <c r="M40">
        <f t="shared" ca="1" si="7"/>
        <v>67.647684622220837</v>
      </c>
    </row>
    <row r="41" spans="1:13" x14ac:dyDescent="0.2">
      <c r="A41" s="1">
        <v>36217</v>
      </c>
      <c r="B41">
        <v>24.452999999999999</v>
      </c>
      <c r="C41">
        <f t="shared" si="0"/>
        <v>0.99301522842639589</v>
      </c>
      <c r="D41">
        <f t="shared" si="1"/>
        <v>-7.0092792777225561E-3</v>
      </c>
      <c r="G41">
        <v>289</v>
      </c>
      <c r="H41">
        <f t="shared" si="2"/>
        <v>71.534652499999993</v>
      </c>
      <c r="I41">
        <f t="shared" ca="1" si="3"/>
        <v>0.99175712598965804</v>
      </c>
      <c r="J41">
        <f t="shared" ca="1" si="4"/>
        <v>52.902347503776845</v>
      </c>
      <c r="K41">
        <f t="shared" ca="1" si="5"/>
        <v>-2.2835520802540591E-2</v>
      </c>
      <c r="L41">
        <f t="shared" ca="1" si="6"/>
        <v>0.97742323634217965</v>
      </c>
      <c r="M41">
        <f t="shared" ca="1" si="7"/>
        <v>66.120418834506182</v>
      </c>
    </row>
    <row r="42" spans="1:13" x14ac:dyDescent="0.2">
      <c r="A42" s="1">
        <v>36220</v>
      </c>
      <c r="B42">
        <v>24.859000000000002</v>
      </c>
      <c r="C42">
        <f t="shared" si="0"/>
        <v>1.0166032797611746</v>
      </c>
      <c r="D42">
        <f t="shared" si="1"/>
        <v>1.6466952231613353E-2</v>
      </c>
      <c r="G42">
        <v>290</v>
      </c>
      <c r="H42">
        <f t="shared" si="2"/>
        <v>72.124557799999991</v>
      </c>
      <c r="I42">
        <f t="shared" ca="1" si="3"/>
        <v>1.025110364942833</v>
      </c>
      <c r="J42">
        <f t="shared" ca="1" si="4"/>
        <v>54.230744755929251</v>
      </c>
      <c r="K42">
        <f t="shared" ca="1" si="5"/>
        <v>1.5647475376207039E-2</v>
      </c>
      <c r="L42">
        <f t="shared" ca="1" si="6"/>
        <v>1.0157705381551183</v>
      </c>
      <c r="M42">
        <f t="shared" ca="1" si="7"/>
        <v>67.163173422568164</v>
      </c>
    </row>
    <row r="43" spans="1:13" x14ac:dyDescent="0.2">
      <c r="A43" s="1">
        <v>36221</v>
      </c>
      <c r="B43">
        <v>23.922000000000001</v>
      </c>
      <c r="C43">
        <f t="shared" si="0"/>
        <v>0.96230741381391038</v>
      </c>
      <c r="D43">
        <f t="shared" si="1"/>
        <v>-3.8421322384770432E-2</v>
      </c>
      <c r="G43">
        <v>291</v>
      </c>
      <c r="H43">
        <f t="shared" si="2"/>
        <v>72.72000349999999</v>
      </c>
      <c r="I43">
        <f t="shared" ca="1" si="3"/>
        <v>0.99744306243820779</v>
      </c>
      <c r="J43">
        <f t="shared" ca="1" si="4"/>
        <v>54.092080127658853</v>
      </c>
      <c r="K43">
        <f t="shared" ca="1" si="5"/>
        <v>5.064383004374471E-2</v>
      </c>
      <c r="L43">
        <f t="shared" ca="1" si="6"/>
        <v>1.0519481542236955</v>
      </c>
      <c r="M43">
        <f t="shared" ca="1" si="7"/>
        <v>70.652176313676534</v>
      </c>
    </row>
    <row r="44" spans="1:13" x14ac:dyDescent="0.2">
      <c r="A44" s="1">
        <v>36222</v>
      </c>
      <c r="B44">
        <v>23.780999999999999</v>
      </c>
      <c r="C44">
        <f t="shared" si="0"/>
        <v>0.99410584399297708</v>
      </c>
      <c r="D44">
        <f t="shared" si="1"/>
        <v>-5.9115951041445658E-3</v>
      </c>
      <c r="G44">
        <v>292</v>
      </c>
      <c r="H44">
        <f t="shared" si="2"/>
        <v>73.321016599999979</v>
      </c>
      <c r="I44">
        <f t="shared" ca="1" si="3"/>
        <v>1.0079595863095163</v>
      </c>
      <c r="J44">
        <f t="shared" ca="1" si="4"/>
        <v>54.52263070809623</v>
      </c>
      <c r="K44">
        <f t="shared" ca="1" si="5"/>
        <v>-7.9267762663757756E-3</v>
      </c>
      <c r="L44">
        <f t="shared" ca="1" si="6"/>
        <v>0.99210455777730056</v>
      </c>
      <c r="M44">
        <f t="shared" ca="1" si="7"/>
        <v>70.094346137683928</v>
      </c>
    </row>
    <row r="45" spans="1:13" x14ac:dyDescent="0.2">
      <c r="A45" s="1">
        <v>36223</v>
      </c>
      <c r="B45">
        <v>24.562999999999999</v>
      </c>
      <c r="C45">
        <f t="shared" si="0"/>
        <v>1.0328833943063791</v>
      </c>
      <c r="D45">
        <f t="shared" si="1"/>
        <v>3.2354303133262922E-2</v>
      </c>
      <c r="G45">
        <v>293</v>
      </c>
      <c r="H45">
        <f t="shared" si="2"/>
        <v>73.927624099999989</v>
      </c>
      <c r="I45">
        <f t="shared" ca="1" si="3"/>
        <v>1.0001181719214873</v>
      </c>
      <c r="J45">
        <f t="shared" ca="1" si="4"/>
        <v>54.529073752131552</v>
      </c>
      <c r="K45">
        <f t="shared" ca="1" si="5"/>
        <v>3.296428566773716E-2</v>
      </c>
      <c r="L45">
        <f t="shared" ca="1" si="6"/>
        <v>1.0335136273330825</v>
      </c>
      <c r="M45">
        <f t="shared" ca="1" si="7"/>
        <v>72.443461932298362</v>
      </c>
    </row>
    <row r="46" spans="1:13" x14ac:dyDescent="0.2">
      <c r="A46" s="1">
        <v>36224</v>
      </c>
      <c r="B46">
        <v>25.202999999999999</v>
      </c>
      <c r="C46">
        <f t="shared" si="0"/>
        <v>1.0260554492529415</v>
      </c>
      <c r="D46">
        <f t="shared" si="1"/>
        <v>2.5721789394428454E-2</v>
      </c>
      <c r="G46">
        <v>294</v>
      </c>
      <c r="H46">
        <f t="shared" si="2"/>
        <v>74.539852999999994</v>
      </c>
      <c r="I46">
        <f t="shared" ca="1" si="3"/>
        <v>0.95468798616526851</v>
      </c>
      <c r="J46">
        <f t="shared" ca="1" si="4"/>
        <v>52.058251607879875</v>
      </c>
      <c r="K46">
        <f t="shared" ca="1" si="5"/>
        <v>1.2462575656135524E-2</v>
      </c>
      <c r="L46">
        <f t="shared" ca="1" si="6"/>
        <v>1.0125405571655646</v>
      </c>
      <c r="M46">
        <f t="shared" ca="1" si="7"/>
        <v>73.351943307931748</v>
      </c>
    </row>
    <row r="47" spans="1:13" x14ac:dyDescent="0.2">
      <c r="A47" s="1">
        <v>36227</v>
      </c>
      <c r="B47">
        <v>26.140999999999998</v>
      </c>
      <c r="C47">
        <f t="shared" si="0"/>
        <v>1.0372177915327541</v>
      </c>
      <c r="D47">
        <f t="shared" si="1"/>
        <v>3.6541927960585675E-2</v>
      </c>
      <c r="G47">
        <v>295</v>
      </c>
      <c r="H47">
        <f t="shared" si="2"/>
        <v>75.157730299999997</v>
      </c>
      <c r="I47">
        <f t="shared" ca="1" si="3"/>
        <v>1.0405503642642695</v>
      </c>
      <c r="J47">
        <f t="shared" ca="1" si="4"/>
        <v>54.1692326735404</v>
      </c>
      <c r="K47">
        <f t="shared" ca="1" si="5"/>
        <v>9.6048084669598573E-3</v>
      </c>
      <c r="L47">
        <f t="shared" ca="1" si="6"/>
        <v>1.0096510826727747</v>
      </c>
      <c r="M47">
        <f t="shared" ca="1" si="7"/>
        <v>74.05986897700528</v>
      </c>
    </row>
    <row r="48" spans="1:13" x14ac:dyDescent="0.2">
      <c r="A48" s="1">
        <v>36228</v>
      </c>
      <c r="B48">
        <v>26.327999999999999</v>
      </c>
      <c r="C48">
        <f t="shared" si="0"/>
        <v>1.0071535136375809</v>
      </c>
      <c r="D48">
        <f t="shared" si="1"/>
        <v>7.1280486296334449E-3</v>
      </c>
      <c r="G48">
        <v>296</v>
      </c>
      <c r="H48">
        <f t="shared" si="2"/>
        <v>75.781283000000002</v>
      </c>
      <c r="I48">
        <f t="shared" ca="1" si="3"/>
        <v>1.014850267084237</v>
      </c>
      <c r="J48">
        <f t="shared" ca="1" si="4"/>
        <v>54.973660246490653</v>
      </c>
      <c r="K48">
        <f t="shared" ca="1" si="5"/>
        <v>2.264921590273786E-2</v>
      </c>
      <c r="L48">
        <f t="shared" ca="1" si="6"/>
        <v>1.0229076568667324</v>
      </c>
      <c r="M48">
        <f t="shared" ca="1" si="7"/>
        <v>75.756407043125677</v>
      </c>
    </row>
    <row r="49" spans="1:13" x14ac:dyDescent="0.2">
      <c r="A49" s="1">
        <v>36229</v>
      </c>
      <c r="B49">
        <v>26.094000000000001</v>
      </c>
      <c r="C49">
        <f t="shared" si="0"/>
        <v>0.9911121239744759</v>
      </c>
      <c r="D49">
        <f t="shared" si="1"/>
        <v>-8.9276087974824066E-3</v>
      </c>
      <c r="G49">
        <v>297</v>
      </c>
      <c r="H49">
        <f t="shared" si="2"/>
        <v>76.410538099999997</v>
      </c>
      <c r="I49">
        <f t="shared" ca="1" si="3"/>
        <v>1.010674609199399</v>
      </c>
      <c r="J49">
        <f t="shared" ca="1" si="4"/>
        <v>55.560482585882475</v>
      </c>
      <c r="K49">
        <f t="shared" ca="1" si="5"/>
        <v>-4.2419850255352373E-4</v>
      </c>
      <c r="L49">
        <f t="shared" ca="1" si="6"/>
        <v>0.99957589145691061</v>
      </c>
      <c r="M49">
        <f t="shared" ca="1" si="7"/>
        <v>75.724278103704933</v>
      </c>
    </row>
    <row r="50" spans="1:13" x14ac:dyDescent="0.2">
      <c r="A50" s="1">
        <v>36230</v>
      </c>
      <c r="B50">
        <v>26.375</v>
      </c>
      <c r="C50">
        <f t="shared" si="0"/>
        <v>1.0107687591017092</v>
      </c>
      <c r="D50">
        <f t="shared" si="1"/>
        <v>1.071118895267417E-2</v>
      </c>
      <c r="G50">
        <v>298</v>
      </c>
      <c r="H50">
        <f t="shared" si="2"/>
        <v>77.045522599999998</v>
      </c>
      <c r="I50">
        <f t="shared" ca="1" si="3"/>
        <v>1.0534194987142709</v>
      </c>
      <c r="J50">
        <f t="shared" ca="1" si="4"/>
        <v>58.528495713943293</v>
      </c>
      <c r="K50">
        <f t="shared" ca="1" si="5"/>
        <v>1.0324013765337309E-2</v>
      </c>
      <c r="L50">
        <f t="shared" ca="1" si="6"/>
        <v>1.0103774902677296</v>
      </c>
      <c r="M50">
        <f t="shared" ca="1" si="7"/>
        <v>76.510106062756975</v>
      </c>
    </row>
    <row r="51" spans="1:13" x14ac:dyDescent="0.2">
      <c r="A51" s="1">
        <v>36231</v>
      </c>
      <c r="B51">
        <v>25.812999999999999</v>
      </c>
      <c r="C51">
        <f t="shared" si="0"/>
        <v>0.97869194312796204</v>
      </c>
      <c r="D51">
        <f t="shared" si="1"/>
        <v>-2.1538350802535609E-2</v>
      </c>
      <c r="G51">
        <v>299</v>
      </c>
      <c r="H51">
        <f t="shared" si="2"/>
        <v>77.686263499999995</v>
      </c>
      <c r="I51">
        <f t="shared" ca="1" si="3"/>
        <v>1.0113816379767535</v>
      </c>
      <c r="J51">
        <f t="shared" ca="1" si="4"/>
        <v>59.194645863483366</v>
      </c>
      <c r="K51">
        <f t="shared" ca="1" si="5"/>
        <v>3.4949421656534516E-2</v>
      </c>
      <c r="L51">
        <f t="shared" ca="1" si="6"/>
        <v>1.0355673301949146</v>
      </c>
      <c r="M51">
        <f t="shared" ca="1" si="7"/>
        <v>79.231366268338988</v>
      </c>
    </row>
    <row r="52" spans="1:13" x14ac:dyDescent="0.2">
      <c r="A52" s="1">
        <v>36234</v>
      </c>
      <c r="B52">
        <v>26.25</v>
      </c>
      <c r="C52">
        <f t="shared" si="0"/>
        <v>1.0169294541510092</v>
      </c>
      <c r="D52">
        <f t="shared" si="1"/>
        <v>1.6787748043937779E-2</v>
      </c>
      <c r="G52">
        <v>300</v>
      </c>
      <c r="H52">
        <f t="shared" si="2"/>
        <v>78.332787799999991</v>
      </c>
      <c r="I52">
        <f t="shared" ca="1" si="3"/>
        <v>1.0254456727083789</v>
      </c>
      <c r="J52">
        <f t="shared" ca="1" si="4"/>
        <v>60.700893448213961</v>
      </c>
      <c r="K52">
        <f t="shared" ca="1" si="5"/>
        <v>3.8931902331476774E-2</v>
      </c>
      <c r="L52">
        <f t="shared" ca="1" si="6"/>
        <v>1.0396996801152272</v>
      </c>
      <c r="M52">
        <f t="shared" ca="1" si="7"/>
        <v>82.376826164284452</v>
      </c>
    </row>
    <row r="53" spans="1:13" x14ac:dyDescent="0.2">
      <c r="A53" s="1">
        <v>36235</v>
      </c>
      <c r="B53">
        <v>26.5</v>
      </c>
      <c r="C53">
        <f t="shared" si="0"/>
        <v>1.0095238095238095</v>
      </c>
      <c r="D53">
        <f t="shared" si="1"/>
        <v>9.4787439545437387E-3</v>
      </c>
      <c r="G53">
        <v>301</v>
      </c>
      <c r="H53">
        <f t="shared" si="2"/>
        <v>78.985122499999989</v>
      </c>
      <c r="I53">
        <f t="shared" ca="1" si="3"/>
        <v>1.0196933241127033</v>
      </c>
      <c r="J53">
        <f t="shared" ca="1" si="4"/>
        <v>61.896295816820306</v>
      </c>
      <c r="K53">
        <f t="shared" ca="1" si="5"/>
        <v>2.5455322741089428E-2</v>
      </c>
      <c r="L53">
        <f t="shared" ca="1" si="6"/>
        <v>1.0257820761152689</v>
      </c>
      <c r="M53">
        <f t="shared" ca="1" si="7"/>
        <v>84.500671766586308</v>
      </c>
    </row>
    <row r="54" spans="1:13" x14ac:dyDescent="0.2">
      <c r="A54" s="1">
        <v>36236</v>
      </c>
      <c r="B54">
        <v>26.515999999999998</v>
      </c>
      <c r="C54">
        <f t="shared" si="0"/>
        <v>1.0006037735849056</v>
      </c>
      <c r="D54">
        <f t="shared" si="1"/>
        <v>6.0359138696852884E-4</v>
      </c>
      <c r="G54">
        <v>302</v>
      </c>
      <c r="H54">
        <f t="shared" si="2"/>
        <v>79.64329459999999</v>
      </c>
      <c r="I54">
        <f t="shared" ca="1" si="3"/>
        <v>1.0200150832682846</v>
      </c>
      <c r="J54">
        <f t="shared" ca="1" si="4"/>
        <v>63.135155331592344</v>
      </c>
      <c r="K54">
        <f t="shared" ca="1" si="5"/>
        <v>5.6661143309434933E-2</v>
      </c>
      <c r="L54">
        <f t="shared" ca="1" si="6"/>
        <v>1.058297138563749</v>
      </c>
      <c r="M54">
        <f t="shared" ca="1" si="7"/>
        <v>89.426819137292853</v>
      </c>
    </row>
    <row r="55" spans="1:13" x14ac:dyDescent="0.2">
      <c r="A55" s="1">
        <v>36237</v>
      </c>
      <c r="B55">
        <v>26.719000000000001</v>
      </c>
      <c r="C55">
        <f t="shared" si="0"/>
        <v>1.0076557550158396</v>
      </c>
      <c r="D55">
        <f t="shared" si="1"/>
        <v>7.6265984392609731E-3</v>
      </c>
      <c r="G55">
        <v>303</v>
      </c>
      <c r="H55">
        <f t="shared" si="2"/>
        <v>80.307331099999999</v>
      </c>
      <c r="I55">
        <f t="shared" ca="1" si="3"/>
        <v>0.99045889662099162</v>
      </c>
      <c r="J55">
        <f t="shared" ca="1" si="4"/>
        <v>62.53277628772387</v>
      </c>
      <c r="K55">
        <f t="shared" ca="1" si="5"/>
        <v>-2.6452479223731101E-2</v>
      </c>
      <c r="L55">
        <f t="shared" ca="1" si="6"/>
        <v>0.97389432295014711</v>
      </c>
      <c r="M55">
        <f t="shared" ca="1" si="7"/>
        <v>87.092271477299079</v>
      </c>
    </row>
    <row r="56" spans="1:13" x14ac:dyDescent="0.2">
      <c r="A56" s="1">
        <v>36238</v>
      </c>
      <c r="B56">
        <v>26.125</v>
      </c>
      <c r="C56">
        <f t="shared" si="0"/>
        <v>0.97776862906545903</v>
      </c>
      <c r="D56">
        <f t="shared" si="1"/>
        <v>-2.2482212533430922E-2</v>
      </c>
      <c r="G56">
        <v>304</v>
      </c>
      <c r="H56">
        <f t="shared" si="2"/>
        <v>80.977258999999989</v>
      </c>
      <c r="I56">
        <f t="shared" ca="1" si="3"/>
        <v>1.0798306713733627</v>
      </c>
      <c r="J56">
        <f t="shared" ca="1" si="4"/>
        <v>67.524809801613159</v>
      </c>
      <c r="K56">
        <f t="shared" ca="1" si="5"/>
        <v>2.6282858351322502E-2</v>
      </c>
      <c r="L56">
        <f t="shared" ca="1" si="6"/>
        <v>1.0266312986440715</v>
      </c>
      <c r="M56">
        <f t="shared" ca="1" si="7"/>
        <v>89.411651768601587</v>
      </c>
    </row>
    <row r="57" spans="1:13" x14ac:dyDescent="0.2">
      <c r="A57" s="1">
        <v>36241</v>
      </c>
      <c r="B57">
        <v>25.687999999999999</v>
      </c>
      <c r="C57">
        <f t="shared" si="0"/>
        <v>0.98327272727272719</v>
      </c>
      <c r="D57">
        <f t="shared" si="1"/>
        <v>-1.6868753497762356E-2</v>
      </c>
      <c r="G57">
        <v>305</v>
      </c>
      <c r="H57">
        <f t="shared" si="2"/>
        <v>81.653105299999993</v>
      </c>
      <c r="I57">
        <f t="shared" ca="1" si="3"/>
        <v>1.0077571028677883</v>
      </c>
      <c r="J57">
        <f t="shared" ca="1" si="4"/>
        <v>68.048606697372108</v>
      </c>
      <c r="K57">
        <f t="shared" ca="1" si="5"/>
        <v>-6.3055471870134411E-3</v>
      </c>
      <c r="L57">
        <f t="shared" ca="1" si="6"/>
        <v>0.99371429105675535</v>
      </c>
      <c r="M57">
        <f t="shared" ca="1" si="7"/>
        <v>88.84963614944941</v>
      </c>
    </row>
    <row r="58" spans="1:13" x14ac:dyDescent="0.2">
      <c r="A58" s="1">
        <v>36242</v>
      </c>
      <c r="B58">
        <v>25.077999999999999</v>
      </c>
      <c r="C58">
        <f t="shared" si="0"/>
        <v>0.97625350358143881</v>
      </c>
      <c r="D58">
        <f t="shared" si="1"/>
        <v>-2.4032989018866715E-2</v>
      </c>
      <c r="G58">
        <v>306</v>
      </c>
      <c r="H58">
        <f t="shared" si="2"/>
        <v>82.334896999999984</v>
      </c>
      <c r="I58">
        <f t="shared" ca="1" si="3"/>
        <v>1.0423770930383418</v>
      </c>
      <c r="J58">
        <f t="shared" ca="1" si="4"/>
        <v>70.932308834516178</v>
      </c>
      <c r="K58">
        <f t="shared" ca="1" si="5"/>
        <v>3.5982221327767339E-3</v>
      </c>
      <c r="L58">
        <f t="shared" ca="1" si="6"/>
        <v>1.0036047035055098</v>
      </c>
      <c r="M58">
        <f t="shared" ca="1" si="7"/>
        <v>89.169912744340593</v>
      </c>
    </row>
    <row r="59" spans="1:13" x14ac:dyDescent="0.2">
      <c r="A59" s="1">
        <v>36243</v>
      </c>
      <c r="B59">
        <v>26.109000000000002</v>
      </c>
      <c r="C59">
        <f t="shared" si="0"/>
        <v>1.0411117313980383</v>
      </c>
      <c r="D59">
        <f t="shared" si="1"/>
        <v>4.0289114707140389E-2</v>
      </c>
      <c r="G59">
        <v>307</v>
      </c>
      <c r="H59">
        <f t="shared" si="2"/>
        <v>83.022661099999993</v>
      </c>
      <c r="I59">
        <f t="shared" ca="1" si="3"/>
        <v>1.0109492528570605</v>
      </c>
      <c r="J59">
        <f t="shared" ca="1" si="4"/>
        <v>71.708964619680401</v>
      </c>
      <c r="K59">
        <f t="shared" ca="1" si="5"/>
        <v>4.11628546314559E-2</v>
      </c>
      <c r="L59">
        <f t="shared" ca="1" si="6"/>
        <v>1.0420217898027182</v>
      </c>
      <c r="M59">
        <f t="shared" ca="1" si="7"/>
        <v>92.91699207440999</v>
      </c>
    </row>
    <row r="60" spans="1:13" x14ac:dyDescent="0.2">
      <c r="A60" s="1">
        <v>36244</v>
      </c>
      <c r="B60">
        <v>26.859000000000002</v>
      </c>
      <c r="C60">
        <f t="shared" si="0"/>
        <v>1.0287257267608871</v>
      </c>
      <c r="D60">
        <f t="shared" si="1"/>
        <v>2.8320877844642371E-2</v>
      </c>
      <c r="G60">
        <v>308</v>
      </c>
      <c r="H60">
        <f t="shared" si="2"/>
        <v>83.716424599999996</v>
      </c>
      <c r="I60">
        <f t="shared" ca="1" si="3"/>
        <v>1.0668880907061873</v>
      </c>
      <c r="J60">
        <f t="shared" ca="1" si="4"/>
        <v>76.505440349608364</v>
      </c>
      <c r="K60">
        <f t="shared" ca="1" si="5"/>
        <v>-1.0453531872804116E-2</v>
      </c>
      <c r="L60">
        <f t="shared" ca="1" si="6"/>
        <v>0.98960091640075609</v>
      </c>
      <c r="M60">
        <f t="shared" ca="1" si="7"/>
        <v>91.950740506037917</v>
      </c>
    </row>
    <row r="61" spans="1:13" x14ac:dyDescent="0.2">
      <c r="A61" s="1">
        <v>36245</v>
      </c>
      <c r="B61">
        <v>26.297000000000001</v>
      </c>
      <c r="C61">
        <f t="shared" si="0"/>
        <v>0.97907591496332691</v>
      </c>
      <c r="D61">
        <f t="shared" si="1"/>
        <v>-2.1146096083773908E-2</v>
      </c>
      <c r="G61">
        <v>309</v>
      </c>
      <c r="H61">
        <f t="shared" si="2"/>
        <v>84.416214499999995</v>
      </c>
      <c r="I61">
        <f t="shared" ca="1" si="3"/>
        <v>0.99082170639162659</v>
      </c>
      <c r="J61">
        <f t="shared" ca="1" si="4"/>
        <v>75.803250955441754</v>
      </c>
      <c r="K61">
        <f t="shared" ca="1" si="5"/>
        <v>-1.1135123629886596E-2</v>
      </c>
      <c r="L61">
        <f t="shared" ca="1" si="6"/>
        <v>0.98892664238924399</v>
      </c>
      <c r="M61">
        <f t="shared" ca="1" si="7"/>
        <v>90.932537073840734</v>
      </c>
    </row>
    <row r="62" spans="1:13" x14ac:dyDescent="0.2">
      <c r="A62" s="1">
        <v>36248</v>
      </c>
      <c r="B62">
        <v>27.5</v>
      </c>
      <c r="C62">
        <f t="shared" si="0"/>
        <v>1.0457466631174659</v>
      </c>
      <c r="D62">
        <f t="shared" si="1"/>
        <v>4.4731140436170803E-2</v>
      </c>
      <c r="G62">
        <v>310</v>
      </c>
      <c r="H62">
        <f t="shared" si="2"/>
        <v>85.122057800000007</v>
      </c>
      <c r="I62">
        <f t="shared" ca="1" si="3"/>
        <v>0.99836019805601872</v>
      </c>
      <c r="J62">
        <f t="shared" ca="1" si="4"/>
        <v>75.678948637164922</v>
      </c>
      <c r="K62">
        <f t="shared" ca="1" si="5"/>
        <v>3.6106480974264377E-3</v>
      </c>
      <c r="L62">
        <f t="shared" ca="1" si="6"/>
        <v>1.0036171743395588</v>
      </c>
      <c r="M62">
        <f t="shared" ca="1" si="7"/>
        <v>91.261455913575205</v>
      </c>
    </row>
    <row r="63" spans="1:13" x14ac:dyDescent="0.2">
      <c r="A63" s="1">
        <v>36249</v>
      </c>
      <c r="B63">
        <v>27.484000000000002</v>
      </c>
      <c r="C63">
        <f t="shared" si="0"/>
        <v>0.99941818181818187</v>
      </c>
      <c r="D63">
        <f t="shared" si="1"/>
        <v>-5.8198750369602495E-4</v>
      </c>
      <c r="G63">
        <v>311</v>
      </c>
      <c r="H63">
        <f t="shared" si="2"/>
        <v>85.833981499999993</v>
      </c>
      <c r="I63">
        <f t="shared" ca="1" si="3"/>
        <v>0.98471894264535165</v>
      </c>
      <c r="J63">
        <f t="shared" ca="1" si="4"/>
        <v>74.522494282500915</v>
      </c>
      <c r="K63">
        <f t="shared" ca="1" si="5"/>
        <v>5.0815576130266445E-2</v>
      </c>
      <c r="L63">
        <f t="shared" ca="1" si="6"/>
        <v>1.0521288377178046</v>
      </c>
      <c r="M63">
        <f t="shared" ca="1" si="7"/>
        <v>96.018809538784552</v>
      </c>
    </row>
    <row r="64" spans="1:13" x14ac:dyDescent="0.2">
      <c r="A64" s="1">
        <v>36250</v>
      </c>
      <c r="B64">
        <v>27.390999999999998</v>
      </c>
      <c r="C64">
        <f t="shared" si="0"/>
        <v>0.99661621306942205</v>
      </c>
      <c r="D64">
        <f t="shared" si="1"/>
        <v>-3.38952488524097E-3</v>
      </c>
      <c r="G64">
        <v>312</v>
      </c>
      <c r="H64">
        <f t="shared" si="2"/>
        <v>86.552012599999983</v>
      </c>
      <c r="I64">
        <f t="shared" ca="1" si="3"/>
        <v>0.95061323285010069</v>
      </c>
      <c r="J64">
        <f t="shared" ca="1" si="4"/>
        <v>70.842069209941343</v>
      </c>
      <c r="K64">
        <f t="shared" ca="1" si="5"/>
        <v>-3.6247295765822335E-2</v>
      </c>
      <c r="L64">
        <f t="shared" ca="1" si="6"/>
        <v>0.96440177151695472</v>
      </c>
      <c r="M64">
        <f t="shared" ca="1" si="7"/>
        <v>92.600710018152895</v>
      </c>
    </row>
    <row r="65" spans="1:4" x14ac:dyDescent="0.2">
      <c r="A65" s="1">
        <v>36251</v>
      </c>
      <c r="B65">
        <v>27.484000000000002</v>
      </c>
      <c r="C65">
        <f t="shared" si="0"/>
        <v>1.0033952758205251</v>
      </c>
      <c r="D65">
        <f t="shared" si="1"/>
        <v>3.3895248852409453E-3</v>
      </c>
    </row>
    <row r="66" spans="1:4" x14ac:dyDescent="0.2">
      <c r="A66" s="1">
        <v>36255</v>
      </c>
      <c r="B66">
        <v>28.609000000000002</v>
      </c>
      <c r="C66">
        <f t="shared" si="0"/>
        <v>1.0409329064182797</v>
      </c>
      <c r="D66">
        <f t="shared" si="1"/>
        <v>4.0117336468624039E-2</v>
      </c>
    </row>
    <row r="67" spans="1:4" x14ac:dyDescent="0.2">
      <c r="A67" s="1">
        <v>36256</v>
      </c>
      <c r="B67">
        <v>28.812999999999999</v>
      </c>
      <c r="C67">
        <f t="shared" si="0"/>
        <v>1.0071306232304518</v>
      </c>
      <c r="D67">
        <f t="shared" si="1"/>
        <v>7.1053205480176278E-3</v>
      </c>
    </row>
    <row r="68" spans="1:4" x14ac:dyDescent="0.2">
      <c r="A68" s="1">
        <v>36257</v>
      </c>
      <c r="B68">
        <v>29.687999999999999</v>
      </c>
      <c r="C68">
        <f t="shared" si="0"/>
        <v>1.0303682365598861</v>
      </c>
      <c r="D68">
        <f t="shared" si="1"/>
        <v>2.9916249572825009E-2</v>
      </c>
    </row>
    <row r="69" spans="1:4" x14ac:dyDescent="0.2">
      <c r="A69" s="1">
        <v>36258</v>
      </c>
      <c r="B69">
        <v>29.405999999999999</v>
      </c>
      <c r="C69">
        <f t="shared" si="0"/>
        <v>0.99050121261115598</v>
      </c>
      <c r="D69">
        <f t="shared" si="1"/>
        <v>-9.5441886028310632E-3</v>
      </c>
    </row>
    <row r="70" spans="1:4" x14ac:dyDescent="0.2">
      <c r="A70" s="1">
        <v>36259</v>
      </c>
      <c r="B70">
        <v>29.530999999999999</v>
      </c>
      <c r="C70">
        <f t="shared" ref="C70:C133" si="8">B70/B69</f>
        <v>1.0042508331633</v>
      </c>
      <c r="D70">
        <f t="shared" ref="D70:D133" si="9">LN(C70)</f>
        <v>4.2418238942516723E-3</v>
      </c>
    </row>
    <row r="71" spans="1:4" x14ac:dyDescent="0.2">
      <c r="A71" s="1">
        <v>36262</v>
      </c>
      <c r="B71">
        <v>29.437999999999999</v>
      </c>
      <c r="C71">
        <f t="shared" si="8"/>
        <v>0.99685076699062003</v>
      </c>
      <c r="D71">
        <f t="shared" si="9"/>
        <v>-3.1542022793221952E-3</v>
      </c>
    </row>
    <row r="72" spans="1:4" x14ac:dyDescent="0.2">
      <c r="A72" s="1">
        <v>36263</v>
      </c>
      <c r="B72">
        <v>28.530999999999999</v>
      </c>
      <c r="C72">
        <f t="shared" si="8"/>
        <v>0.96918948298118079</v>
      </c>
      <c r="D72">
        <f t="shared" si="9"/>
        <v>-3.1295141335557705E-2</v>
      </c>
    </row>
    <row r="73" spans="1:4" x14ac:dyDescent="0.2">
      <c r="A73" s="1">
        <v>36264</v>
      </c>
      <c r="B73">
        <v>27.687999999999999</v>
      </c>
      <c r="C73">
        <f t="shared" si="8"/>
        <v>0.97045319126564089</v>
      </c>
      <c r="D73">
        <f t="shared" si="9"/>
        <v>-2.999210910179408E-2</v>
      </c>
    </row>
    <row r="74" spans="1:4" x14ac:dyDescent="0.2">
      <c r="A74" s="1">
        <v>36265</v>
      </c>
      <c r="B74">
        <v>27.577999999999999</v>
      </c>
      <c r="C74">
        <f t="shared" si="8"/>
        <v>0.99602715978041034</v>
      </c>
      <c r="D74">
        <f t="shared" si="9"/>
        <v>-3.9807529134936312E-3</v>
      </c>
    </row>
    <row r="75" spans="1:4" x14ac:dyDescent="0.2">
      <c r="A75" s="1">
        <v>36266</v>
      </c>
      <c r="B75">
        <v>26.422000000000001</v>
      </c>
      <c r="C75">
        <f t="shared" si="8"/>
        <v>0.95808252955254192</v>
      </c>
      <c r="D75">
        <f t="shared" si="9"/>
        <v>-4.2821356963387062E-2</v>
      </c>
    </row>
    <row r="76" spans="1:4" x14ac:dyDescent="0.2">
      <c r="A76" s="1">
        <v>36269</v>
      </c>
      <c r="B76">
        <v>25</v>
      </c>
      <c r="C76">
        <f t="shared" si="8"/>
        <v>0.94618121262584209</v>
      </c>
      <c r="D76">
        <f t="shared" si="9"/>
        <v>-5.5321171587961598E-2</v>
      </c>
    </row>
    <row r="77" spans="1:4" x14ac:dyDescent="0.2">
      <c r="A77" s="1">
        <v>36270</v>
      </c>
      <c r="B77">
        <v>25.390999999999998</v>
      </c>
      <c r="C77">
        <f t="shared" si="8"/>
        <v>1.0156399999999999</v>
      </c>
      <c r="D77">
        <f t="shared" si="9"/>
        <v>1.5518955657670348E-2</v>
      </c>
    </row>
    <row r="78" spans="1:4" x14ac:dyDescent="0.2">
      <c r="A78" s="1">
        <v>36271</v>
      </c>
      <c r="B78">
        <v>26.984000000000002</v>
      </c>
      <c r="C78">
        <f t="shared" si="8"/>
        <v>1.0627387657043836</v>
      </c>
      <c r="D78">
        <f t="shared" si="9"/>
        <v>6.0849317233478084E-2</v>
      </c>
    </row>
    <row r="79" spans="1:4" x14ac:dyDescent="0.2">
      <c r="A79" s="1">
        <v>36272</v>
      </c>
      <c r="B79">
        <v>28.297000000000001</v>
      </c>
      <c r="C79">
        <f t="shared" si="8"/>
        <v>1.048658464275126</v>
      </c>
      <c r="D79">
        <f t="shared" si="9"/>
        <v>4.7511694203558746E-2</v>
      </c>
    </row>
    <row r="80" spans="1:4" x14ac:dyDescent="0.2">
      <c r="A80" s="1">
        <v>36273</v>
      </c>
      <c r="B80">
        <v>29.344000000000001</v>
      </c>
      <c r="C80">
        <f t="shared" si="8"/>
        <v>1.037000388733788</v>
      </c>
      <c r="D80">
        <f t="shared" si="9"/>
        <v>3.6332304111146407E-2</v>
      </c>
    </row>
    <row r="81" spans="1:4" x14ac:dyDescent="0.2">
      <c r="A81" s="1">
        <v>36276</v>
      </c>
      <c r="B81">
        <v>29.405999999999999</v>
      </c>
      <c r="C81">
        <f t="shared" si="8"/>
        <v>1.0021128680479825</v>
      </c>
      <c r="D81">
        <f t="shared" si="9"/>
        <v>2.110639081411049E-3</v>
      </c>
    </row>
    <row r="82" spans="1:4" x14ac:dyDescent="0.2">
      <c r="A82" s="1">
        <v>36277</v>
      </c>
      <c r="B82">
        <v>28.765999999999998</v>
      </c>
      <c r="C82">
        <f t="shared" si="8"/>
        <v>0.97823573420390397</v>
      </c>
      <c r="D82">
        <f t="shared" si="9"/>
        <v>-2.2004600973767947E-2</v>
      </c>
    </row>
    <row r="83" spans="1:4" x14ac:dyDescent="0.2">
      <c r="A83" s="1">
        <v>36278</v>
      </c>
      <c r="B83">
        <v>27.937999999999999</v>
      </c>
      <c r="C83">
        <f t="shared" si="8"/>
        <v>0.97121601891121467</v>
      </c>
      <c r="D83">
        <f t="shared" si="9"/>
        <v>-2.9206364876338292E-2</v>
      </c>
    </row>
    <row r="84" spans="1:4" x14ac:dyDescent="0.2">
      <c r="A84" s="1">
        <v>36279</v>
      </c>
      <c r="B84">
        <v>27.297000000000001</v>
      </c>
      <c r="C84">
        <f t="shared" si="8"/>
        <v>0.97705633903643785</v>
      </c>
      <c r="D84">
        <f t="shared" si="9"/>
        <v>-2.3210963262695693E-2</v>
      </c>
    </row>
    <row r="85" spans="1:4" x14ac:dyDescent="0.2">
      <c r="A85" s="1">
        <v>36280</v>
      </c>
      <c r="B85">
        <v>28.515999999999998</v>
      </c>
      <c r="C85">
        <f t="shared" si="8"/>
        <v>1.0446569220060811</v>
      </c>
      <c r="D85">
        <f t="shared" si="9"/>
        <v>4.368852721271841E-2</v>
      </c>
    </row>
    <row r="86" spans="1:4" x14ac:dyDescent="0.2">
      <c r="A86" s="1">
        <v>36283</v>
      </c>
      <c r="B86">
        <v>28.405999999999999</v>
      </c>
      <c r="C86">
        <f t="shared" si="8"/>
        <v>0.99614251648197505</v>
      </c>
      <c r="D86">
        <f t="shared" si="9"/>
        <v>-3.8649427964457068E-3</v>
      </c>
    </row>
    <row r="87" spans="1:4" x14ac:dyDescent="0.2">
      <c r="A87" s="1">
        <v>36284</v>
      </c>
      <c r="B87">
        <v>27.155999999999999</v>
      </c>
      <c r="C87">
        <f t="shared" si="8"/>
        <v>0.95599521227909601</v>
      </c>
      <c r="D87">
        <f t="shared" si="9"/>
        <v>-4.5002374019535628E-2</v>
      </c>
    </row>
    <row r="88" spans="1:4" x14ac:dyDescent="0.2">
      <c r="A88" s="1">
        <v>36285</v>
      </c>
      <c r="B88">
        <v>27.742000000000001</v>
      </c>
      <c r="C88">
        <f t="shared" si="8"/>
        <v>1.0215790248932097</v>
      </c>
      <c r="D88">
        <f t="shared" si="9"/>
        <v>2.1349493901697849E-2</v>
      </c>
    </row>
    <row r="89" spans="1:4" x14ac:dyDescent="0.2">
      <c r="A89" s="1">
        <v>36286</v>
      </c>
      <c r="B89">
        <v>26.734000000000002</v>
      </c>
      <c r="C89">
        <f t="shared" si="8"/>
        <v>0.96366520077860285</v>
      </c>
      <c r="D89">
        <f t="shared" si="9"/>
        <v>-3.701134679181705E-2</v>
      </c>
    </row>
    <row r="90" spans="1:4" x14ac:dyDescent="0.2">
      <c r="A90" s="1">
        <v>36287</v>
      </c>
      <c r="B90">
        <v>27.125</v>
      </c>
      <c r="C90">
        <f t="shared" si="8"/>
        <v>1.0146255704346525</v>
      </c>
      <c r="D90">
        <f t="shared" si="9"/>
        <v>1.4519648311342335E-2</v>
      </c>
    </row>
    <row r="91" spans="1:4" x14ac:dyDescent="0.2">
      <c r="A91" s="1">
        <v>36290</v>
      </c>
      <c r="B91">
        <v>27.312999999999999</v>
      </c>
      <c r="C91">
        <f t="shared" si="8"/>
        <v>1.0069308755760369</v>
      </c>
      <c r="D91">
        <f t="shared" si="9"/>
        <v>6.9069674637764998E-3</v>
      </c>
    </row>
    <row r="92" spans="1:4" x14ac:dyDescent="0.2">
      <c r="A92" s="1">
        <v>36291</v>
      </c>
      <c r="B92">
        <v>27.969000000000001</v>
      </c>
      <c r="C92">
        <f t="shared" si="8"/>
        <v>1.0240178669498041</v>
      </c>
      <c r="D92">
        <f t="shared" si="9"/>
        <v>2.3733974658266179E-2</v>
      </c>
    </row>
    <row r="93" spans="1:4" x14ac:dyDescent="0.2">
      <c r="A93" s="1">
        <v>36292</v>
      </c>
      <c r="B93">
        <v>29.687999999999999</v>
      </c>
      <c r="C93">
        <f t="shared" si="8"/>
        <v>1.0614609031427651</v>
      </c>
      <c r="D93">
        <f t="shared" si="9"/>
        <v>5.964616977563008E-2</v>
      </c>
    </row>
    <row r="94" spans="1:4" x14ac:dyDescent="0.2">
      <c r="A94" s="1">
        <v>36293</v>
      </c>
      <c r="B94">
        <v>29.422000000000001</v>
      </c>
      <c r="C94">
        <f t="shared" si="8"/>
        <v>0.99104015090272168</v>
      </c>
      <c r="D94">
        <f t="shared" si="9"/>
        <v>-9.0002299302763596E-3</v>
      </c>
    </row>
    <row r="95" spans="1:4" x14ac:dyDescent="0.2">
      <c r="A95" s="1">
        <v>36294</v>
      </c>
      <c r="B95">
        <v>28.859000000000002</v>
      </c>
      <c r="C95">
        <f t="shared" si="8"/>
        <v>0.98086465909863374</v>
      </c>
      <c r="D95">
        <f t="shared" si="9"/>
        <v>-1.9320791117271533E-2</v>
      </c>
    </row>
    <row r="96" spans="1:4" x14ac:dyDescent="0.2">
      <c r="A96" s="1">
        <v>36297</v>
      </c>
      <c r="B96">
        <v>29.109000000000002</v>
      </c>
      <c r="C96">
        <f t="shared" si="8"/>
        <v>1.0086628088291347</v>
      </c>
      <c r="D96">
        <f t="shared" si="9"/>
        <v>8.6255020005236108E-3</v>
      </c>
    </row>
    <row r="97" spans="1:4" x14ac:dyDescent="0.2">
      <c r="A97" s="1">
        <v>36298</v>
      </c>
      <c r="B97">
        <v>29.047000000000001</v>
      </c>
      <c r="C97">
        <f t="shared" si="8"/>
        <v>0.99787007454739085</v>
      </c>
      <c r="D97">
        <f t="shared" si="9"/>
        <v>-2.132196969840711E-3</v>
      </c>
    </row>
    <row r="98" spans="1:4" x14ac:dyDescent="0.2">
      <c r="A98" s="1">
        <v>36299</v>
      </c>
      <c r="B98">
        <v>29.140999999999998</v>
      </c>
      <c r="C98">
        <f t="shared" si="8"/>
        <v>1.003236134540572</v>
      </c>
      <c r="D98">
        <f t="shared" si="9"/>
        <v>3.2309095267201667E-3</v>
      </c>
    </row>
    <row r="99" spans="1:4" x14ac:dyDescent="0.2">
      <c r="A99" s="1">
        <v>36300</v>
      </c>
      <c r="B99">
        <v>28.687999999999999</v>
      </c>
      <c r="C99">
        <f t="shared" si="8"/>
        <v>0.9844548917332967</v>
      </c>
      <c r="D99">
        <f t="shared" si="9"/>
        <v>-1.5667200405374657E-2</v>
      </c>
    </row>
    <row r="100" spans="1:4" x14ac:dyDescent="0.2">
      <c r="A100" s="1">
        <v>36301</v>
      </c>
      <c r="B100">
        <v>28.312999999999999</v>
      </c>
      <c r="C100">
        <f t="shared" si="8"/>
        <v>0.98692833240379252</v>
      </c>
      <c r="D100">
        <f t="shared" si="9"/>
        <v>-1.3157853731310922E-2</v>
      </c>
    </row>
    <row r="101" spans="1:4" x14ac:dyDescent="0.2">
      <c r="A101" s="1">
        <v>36304</v>
      </c>
      <c r="B101">
        <v>27.344000000000001</v>
      </c>
      <c r="C101">
        <f t="shared" si="8"/>
        <v>0.96577543884434724</v>
      </c>
      <c r="D101">
        <f t="shared" si="9"/>
        <v>-3.4823936758230943E-2</v>
      </c>
    </row>
    <row r="102" spans="1:4" x14ac:dyDescent="0.2">
      <c r="A102" s="1">
        <v>36305</v>
      </c>
      <c r="B102">
        <v>26.094000000000001</v>
      </c>
      <c r="C102">
        <f t="shared" si="8"/>
        <v>0.95428613224107661</v>
      </c>
      <c r="D102">
        <f t="shared" si="9"/>
        <v>-4.6791723529678766E-2</v>
      </c>
    </row>
    <row r="103" spans="1:4" x14ac:dyDescent="0.2">
      <c r="A103" s="1">
        <v>36306</v>
      </c>
      <c r="B103">
        <v>27.280999999999999</v>
      </c>
      <c r="C103">
        <f t="shared" si="8"/>
        <v>1.0454893845328428</v>
      </c>
      <c r="D103">
        <f t="shared" si="9"/>
        <v>4.4485086351353169E-2</v>
      </c>
    </row>
    <row r="104" spans="1:4" x14ac:dyDescent="0.2">
      <c r="A104" s="1">
        <v>36307</v>
      </c>
      <c r="B104">
        <v>27</v>
      </c>
      <c r="C104">
        <f t="shared" si="8"/>
        <v>0.98969979106337747</v>
      </c>
      <c r="D104">
        <f t="shared" si="9"/>
        <v>-1.0353623190580426E-2</v>
      </c>
    </row>
    <row r="105" spans="1:4" x14ac:dyDescent="0.2">
      <c r="A105" s="1">
        <v>36308</v>
      </c>
      <c r="B105">
        <v>27.25</v>
      </c>
      <c r="C105">
        <f t="shared" si="8"/>
        <v>1.0092592592592593</v>
      </c>
      <c r="D105">
        <f t="shared" si="9"/>
        <v>9.2166551049240476E-3</v>
      </c>
    </row>
    <row r="106" spans="1:4" x14ac:dyDescent="0.2">
      <c r="A106" s="1">
        <v>36312</v>
      </c>
      <c r="B106">
        <v>26.765999999999998</v>
      </c>
      <c r="C106">
        <f t="shared" si="8"/>
        <v>0.98223853211009171</v>
      </c>
      <c r="D106">
        <f t="shared" si="9"/>
        <v>-1.7921095735070402E-2</v>
      </c>
    </row>
    <row r="107" spans="1:4" x14ac:dyDescent="0.2">
      <c r="A107" s="1">
        <v>36313</v>
      </c>
      <c r="B107">
        <v>27.530999999999999</v>
      </c>
      <c r="C107">
        <f t="shared" si="8"/>
        <v>1.0285810356422327</v>
      </c>
      <c r="D107">
        <f t="shared" si="9"/>
        <v>2.8180217130803077E-2</v>
      </c>
    </row>
    <row r="108" spans="1:4" x14ac:dyDescent="0.2">
      <c r="A108" s="1">
        <v>36314</v>
      </c>
      <c r="B108">
        <v>27.202999999999999</v>
      </c>
      <c r="C108">
        <f t="shared" si="8"/>
        <v>0.98808615742254191</v>
      </c>
      <c r="D108">
        <f t="shared" si="9"/>
        <v>-1.1985381167336041E-2</v>
      </c>
    </row>
    <row r="109" spans="1:4" x14ac:dyDescent="0.2">
      <c r="A109" s="1">
        <v>36315</v>
      </c>
      <c r="B109">
        <v>28.719000000000001</v>
      </c>
      <c r="C109">
        <f t="shared" si="8"/>
        <v>1.0557291475204942</v>
      </c>
      <c r="D109">
        <f t="shared" si="9"/>
        <v>5.4231663294676255E-2</v>
      </c>
    </row>
    <row r="110" spans="1:4" x14ac:dyDescent="0.2">
      <c r="A110" s="1">
        <v>36318</v>
      </c>
      <c r="B110">
        <v>28.844000000000001</v>
      </c>
      <c r="C110">
        <f t="shared" si="8"/>
        <v>1.0043525192381351</v>
      </c>
      <c r="D110">
        <f t="shared" si="9"/>
        <v>4.3430744221872849E-3</v>
      </c>
    </row>
    <row r="111" spans="1:4" x14ac:dyDescent="0.2">
      <c r="A111" s="1">
        <v>36319</v>
      </c>
      <c r="B111">
        <v>27.922000000000001</v>
      </c>
      <c r="C111">
        <f t="shared" si="8"/>
        <v>0.96803494660934686</v>
      </c>
      <c r="D111">
        <f t="shared" si="9"/>
        <v>-3.2487090488056855E-2</v>
      </c>
    </row>
    <row r="112" spans="1:4" x14ac:dyDescent="0.2">
      <c r="A112" s="1">
        <v>36320</v>
      </c>
      <c r="B112">
        <v>28.437999999999999</v>
      </c>
      <c r="C112">
        <f t="shared" si="8"/>
        <v>1.018480051572237</v>
      </c>
      <c r="D112">
        <f t="shared" si="9"/>
        <v>1.8311370407726523E-2</v>
      </c>
    </row>
    <row r="113" spans="1:4" x14ac:dyDescent="0.2">
      <c r="A113" s="1">
        <v>36321</v>
      </c>
      <c r="B113">
        <v>27.609000000000002</v>
      </c>
      <c r="C113">
        <f t="shared" si="8"/>
        <v>0.97084886419579441</v>
      </c>
      <c r="D113">
        <f t="shared" si="9"/>
        <v>-2.9584472449353121E-2</v>
      </c>
    </row>
    <row r="114" spans="1:4" x14ac:dyDescent="0.2">
      <c r="A114" s="1">
        <v>36322</v>
      </c>
      <c r="B114">
        <v>27.672000000000001</v>
      </c>
      <c r="C114">
        <f t="shared" si="8"/>
        <v>1.0022818646093665</v>
      </c>
      <c r="D114">
        <f t="shared" si="9"/>
        <v>2.2792651100380806E-3</v>
      </c>
    </row>
    <row r="115" spans="1:4" x14ac:dyDescent="0.2">
      <c r="A115" s="1">
        <v>36325</v>
      </c>
      <c r="B115">
        <v>26.952999999999999</v>
      </c>
      <c r="C115">
        <f t="shared" si="8"/>
        <v>0.97401705695287655</v>
      </c>
      <c r="D115">
        <f t="shared" si="9"/>
        <v>-2.6326463220992823E-2</v>
      </c>
    </row>
    <row r="116" spans="1:4" x14ac:dyDescent="0.2">
      <c r="A116" s="1">
        <v>36326</v>
      </c>
      <c r="B116">
        <v>27.797000000000001</v>
      </c>
      <c r="C116">
        <f t="shared" si="8"/>
        <v>1.0313137684116795</v>
      </c>
      <c r="D116">
        <f t="shared" si="9"/>
        <v>3.0833492790552895E-2</v>
      </c>
    </row>
    <row r="117" spans="1:4" x14ac:dyDescent="0.2">
      <c r="A117" s="1">
        <v>36327</v>
      </c>
      <c r="B117">
        <v>29.062999999999999</v>
      </c>
      <c r="C117">
        <f t="shared" si="8"/>
        <v>1.0455444832176133</v>
      </c>
      <c r="D117">
        <f t="shared" si="9"/>
        <v>4.4537786296230217E-2</v>
      </c>
    </row>
    <row r="118" spans="1:4" x14ac:dyDescent="0.2">
      <c r="A118" s="1">
        <v>36328</v>
      </c>
      <c r="B118">
        <v>29.344000000000001</v>
      </c>
      <c r="C118">
        <f t="shared" si="8"/>
        <v>1.0096686508619208</v>
      </c>
      <c r="D118">
        <f t="shared" si="9"/>
        <v>9.6222085733964485E-3</v>
      </c>
    </row>
    <row r="119" spans="1:4" x14ac:dyDescent="0.2">
      <c r="A119" s="1">
        <v>36329</v>
      </c>
      <c r="B119">
        <v>29.844000000000001</v>
      </c>
      <c r="C119">
        <f t="shared" si="8"/>
        <v>1.0170392584514723</v>
      </c>
      <c r="D119">
        <f t="shared" si="9"/>
        <v>1.6895718535213638E-2</v>
      </c>
    </row>
    <row r="120" spans="1:4" x14ac:dyDescent="0.2">
      <c r="A120" s="1">
        <v>36332</v>
      </c>
      <c r="B120">
        <v>30.780999999999999</v>
      </c>
      <c r="C120">
        <f t="shared" si="8"/>
        <v>1.0313965956306124</v>
      </c>
      <c r="D120">
        <f t="shared" si="9"/>
        <v>3.0913801902700877E-2</v>
      </c>
    </row>
    <row r="121" spans="1:4" x14ac:dyDescent="0.2">
      <c r="A121" s="1">
        <v>36333</v>
      </c>
      <c r="B121">
        <v>29.75</v>
      </c>
      <c r="C121">
        <f t="shared" si="8"/>
        <v>0.96650531171826781</v>
      </c>
      <c r="D121">
        <f t="shared" si="9"/>
        <v>-3.4068484520330129E-2</v>
      </c>
    </row>
    <row r="122" spans="1:4" x14ac:dyDescent="0.2">
      <c r="A122" s="1">
        <v>36334</v>
      </c>
      <c r="B122">
        <v>30.937999999999999</v>
      </c>
      <c r="C122">
        <f t="shared" si="8"/>
        <v>1.0399327731092436</v>
      </c>
      <c r="D122">
        <f t="shared" si="9"/>
        <v>3.9156069822834302E-2</v>
      </c>
    </row>
    <row r="123" spans="1:4" x14ac:dyDescent="0.2">
      <c r="A123" s="1">
        <v>36335</v>
      </c>
      <c r="B123">
        <v>30.125</v>
      </c>
      <c r="C123">
        <f t="shared" si="8"/>
        <v>0.97372163682203117</v>
      </c>
      <c r="D123">
        <f t="shared" si="9"/>
        <v>-2.6629810003654095E-2</v>
      </c>
    </row>
    <row r="124" spans="1:4" x14ac:dyDescent="0.2">
      <c r="A124" s="1">
        <v>36336</v>
      </c>
      <c r="B124">
        <v>30.655999999999999</v>
      </c>
      <c r="C124">
        <f t="shared" si="8"/>
        <v>1.0176265560165976</v>
      </c>
      <c r="D124">
        <f t="shared" si="9"/>
        <v>1.7473009977631033E-2</v>
      </c>
    </row>
    <row r="125" spans="1:4" x14ac:dyDescent="0.2">
      <c r="A125" s="1">
        <v>36339</v>
      </c>
      <c r="B125">
        <v>30.969000000000001</v>
      </c>
      <c r="C125">
        <f t="shared" si="8"/>
        <v>1.0102100730688937</v>
      </c>
      <c r="D125">
        <f t="shared" si="9"/>
        <v>1.0158302363112798E-2</v>
      </c>
    </row>
    <row r="126" spans="1:4" x14ac:dyDescent="0.2">
      <c r="A126" s="1">
        <v>36340</v>
      </c>
      <c r="B126">
        <v>31.25</v>
      </c>
      <c r="C126">
        <f t="shared" si="8"/>
        <v>1.0090735897187511</v>
      </c>
      <c r="D126">
        <f t="shared" si="9"/>
        <v>9.032672030847835E-3</v>
      </c>
    </row>
    <row r="127" spans="1:4" x14ac:dyDescent="0.2">
      <c r="A127" s="1">
        <v>36341</v>
      </c>
      <c r="B127">
        <v>32.219000000000001</v>
      </c>
      <c r="C127">
        <f t="shared" si="8"/>
        <v>1.0310080000000001</v>
      </c>
      <c r="D127">
        <f t="shared" si="9"/>
        <v>3.0536964461556609E-2</v>
      </c>
    </row>
    <row r="128" spans="1:4" x14ac:dyDescent="0.2">
      <c r="A128" s="1">
        <v>36342</v>
      </c>
      <c r="B128">
        <v>32.188000000000002</v>
      </c>
      <c r="C128">
        <f t="shared" si="8"/>
        <v>0.9990378348179646</v>
      </c>
      <c r="D128">
        <f t="shared" si="9"/>
        <v>-9.6262836008052159E-4</v>
      </c>
    </row>
    <row r="129" spans="1:4" x14ac:dyDescent="0.2">
      <c r="A129" s="1">
        <v>36343</v>
      </c>
      <c r="B129">
        <v>33.530999999999999</v>
      </c>
      <c r="C129">
        <f t="shared" si="8"/>
        <v>1.0417236237106995</v>
      </c>
      <c r="D129">
        <f t="shared" si="9"/>
        <v>4.0876671787697605E-2</v>
      </c>
    </row>
    <row r="130" spans="1:4" x14ac:dyDescent="0.2">
      <c r="A130" s="1">
        <v>36347</v>
      </c>
      <c r="B130">
        <v>33.344000000000001</v>
      </c>
      <c r="C130">
        <f t="shared" si="8"/>
        <v>0.99442307118785611</v>
      </c>
      <c r="D130">
        <f t="shared" si="9"/>
        <v>-5.5925379406823366E-3</v>
      </c>
    </row>
    <row r="131" spans="1:4" x14ac:dyDescent="0.2">
      <c r="A131" s="1">
        <v>36348</v>
      </c>
      <c r="B131">
        <v>33.125</v>
      </c>
      <c r="C131">
        <f t="shared" si="8"/>
        <v>0.99343210172744723</v>
      </c>
      <c r="D131">
        <f t="shared" si="9"/>
        <v>-6.5895618245154332E-3</v>
      </c>
    </row>
    <row r="132" spans="1:4" x14ac:dyDescent="0.2">
      <c r="A132" s="1">
        <v>36349</v>
      </c>
      <c r="B132">
        <v>33.219000000000001</v>
      </c>
      <c r="C132">
        <f t="shared" si="8"/>
        <v>1.0028377358490566</v>
      </c>
      <c r="D132">
        <f t="shared" si="9"/>
        <v>2.8337170776945729E-3</v>
      </c>
    </row>
    <row r="133" spans="1:4" x14ac:dyDescent="0.2">
      <c r="A133" s="1">
        <v>36350</v>
      </c>
      <c r="B133">
        <v>33.530999999999999</v>
      </c>
      <c r="C133">
        <f t="shared" si="8"/>
        <v>1.0093922152984738</v>
      </c>
      <c r="D133">
        <f t="shared" si="9"/>
        <v>9.3483826875032719E-3</v>
      </c>
    </row>
    <row r="134" spans="1:4" x14ac:dyDescent="0.2">
      <c r="A134" s="1">
        <v>36353</v>
      </c>
      <c r="B134">
        <v>32.813000000000002</v>
      </c>
      <c r="C134">
        <f t="shared" ref="C134:C197" si="10">B134/B133</f>
        <v>0.97858697921326543</v>
      </c>
      <c r="D134">
        <f t="shared" ref="D134:D197" si="11">LN(C134)</f>
        <v>-2.1645605740602054E-2</v>
      </c>
    </row>
    <row r="135" spans="1:4" x14ac:dyDescent="0.2">
      <c r="A135" s="1">
        <v>36354</v>
      </c>
      <c r="B135">
        <v>32.625</v>
      </c>
      <c r="C135">
        <f t="shared" si="10"/>
        <v>0.99427056349617526</v>
      </c>
      <c r="D135">
        <f t="shared" si="11"/>
        <v>-5.7459126881245605E-3</v>
      </c>
    </row>
    <row r="136" spans="1:4" x14ac:dyDescent="0.2">
      <c r="A136" s="1">
        <v>36355</v>
      </c>
      <c r="B136">
        <v>32.655999999999999</v>
      </c>
      <c r="C136">
        <f t="shared" si="10"/>
        <v>1.0009501915708812</v>
      </c>
      <c r="D136">
        <f t="shared" si="11"/>
        <v>9.4974042463143616E-4</v>
      </c>
    </row>
    <row r="137" spans="1:4" x14ac:dyDescent="0.2">
      <c r="A137" s="1">
        <v>36356</v>
      </c>
      <c r="B137">
        <v>33.280999999999999</v>
      </c>
      <c r="C137">
        <f t="shared" si="10"/>
        <v>1.0191389024987751</v>
      </c>
      <c r="D137">
        <f t="shared" si="11"/>
        <v>1.8958057511007556E-2</v>
      </c>
    </row>
    <row r="138" spans="1:4" x14ac:dyDescent="0.2">
      <c r="A138" s="1">
        <v>36357</v>
      </c>
      <c r="B138">
        <v>33</v>
      </c>
      <c r="C138">
        <f t="shared" si="10"/>
        <v>0.99155674408821859</v>
      </c>
      <c r="D138">
        <f t="shared" si="11"/>
        <v>-8.4791021120161781E-3</v>
      </c>
    </row>
    <row r="139" spans="1:4" x14ac:dyDescent="0.2">
      <c r="A139" s="1">
        <v>36360</v>
      </c>
      <c r="B139">
        <v>32.469000000000001</v>
      </c>
      <c r="C139">
        <f t="shared" si="10"/>
        <v>0.98390909090909096</v>
      </c>
      <c r="D139">
        <f t="shared" si="11"/>
        <v>-1.6221773485361139E-2</v>
      </c>
    </row>
    <row r="140" spans="1:4" x14ac:dyDescent="0.2">
      <c r="A140" s="1">
        <v>36361</v>
      </c>
      <c r="B140">
        <v>31.125</v>
      </c>
      <c r="C140">
        <f t="shared" si="10"/>
        <v>0.95860667097847174</v>
      </c>
      <c r="D140">
        <f t="shared" si="11"/>
        <v>-4.2274433196247393E-2</v>
      </c>
    </row>
    <row r="141" spans="1:4" x14ac:dyDescent="0.2">
      <c r="A141" s="1">
        <v>36362</v>
      </c>
      <c r="B141">
        <v>31.530999999999999</v>
      </c>
      <c r="C141">
        <f t="shared" si="10"/>
        <v>1.0130441767068272</v>
      </c>
      <c r="D141">
        <f t="shared" si="11"/>
        <v>1.2959834095358771E-2</v>
      </c>
    </row>
    <row r="142" spans="1:4" x14ac:dyDescent="0.2">
      <c r="A142" s="1">
        <v>36363</v>
      </c>
      <c r="B142">
        <v>30.562999999999999</v>
      </c>
      <c r="C142">
        <f t="shared" si="10"/>
        <v>0.96930005391519458</v>
      </c>
      <c r="D142">
        <f t="shared" si="11"/>
        <v>-3.1181061860761333E-2</v>
      </c>
    </row>
    <row r="143" spans="1:4" x14ac:dyDescent="0.2">
      <c r="A143" s="1">
        <v>36364</v>
      </c>
      <c r="B143">
        <v>31.469000000000001</v>
      </c>
      <c r="C143">
        <f t="shared" si="10"/>
        <v>1.0296436868108498</v>
      </c>
      <c r="D143">
        <f t="shared" si="11"/>
        <v>2.9212807257085246E-2</v>
      </c>
    </row>
    <row r="144" spans="1:4" x14ac:dyDescent="0.2">
      <c r="A144" s="1">
        <v>36367</v>
      </c>
      <c r="B144">
        <v>30.530999999999999</v>
      </c>
      <c r="C144">
        <f t="shared" si="10"/>
        <v>0.97019288823921945</v>
      </c>
      <c r="D144">
        <f t="shared" si="11"/>
        <v>-3.0260373398650234E-2</v>
      </c>
    </row>
    <row r="145" spans="1:4" x14ac:dyDescent="0.2">
      <c r="A145" s="1">
        <v>36368</v>
      </c>
      <c r="B145">
        <v>31.469000000000001</v>
      </c>
      <c r="C145">
        <f t="shared" si="10"/>
        <v>1.030722871835184</v>
      </c>
      <c r="D145">
        <f t="shared" si="11"/>
        <v>3.0260373398650186E-2</v>
      </c>
    </row>
    <row r="146" spans="1:4" x14ac:dyDescent="0.2">
      <c r="A146" s="1">
        <v>36369</v>
      </c>
      <c r="B146">
        <v>31.655999999999999</v>
      </c>
      <c r="C146">
        <f t="shared" si="10"/>
        <v>1.0059423559693665</v>
      </c>
      <c r="D146">
        <f t="shared" si="11"/>
        <v>5.9247698065687023E-3</v>
      </c>
    </row>
    <row r="147" spans="1:4" x14ac:dyDescent="0.2">
      <c r="A147" s="1">
        <v>36370</v>
      </c>
      <c r="B147">
        <v>30.875</v>
      </c>
      <c r="C147">
        <f t="shared" si="10"/>
        <v>0.97532853171594647</v>
      </c>
      <c r="D147">
        <f t="shared" si="11"/>
        <v>-2.4980909134981855E-2</v>
      </c>
    </row>
    <row r="148" spans="1:4" x14ac:dyDescent="0.2">
      <c r="A148" s="1">
        <v>36371</v>
      </c>
      <c r="B148">
        <v>31.062999999999999</v>
      </c>
      <c r="C148">
        <f t="shared" si="10"/>
        <v>1.006089068825911</v>
      </c>
      <c r="D148">
        <f t="shared" si="11"/>
        <v>6.0706053586345871E-3</v>
      </c>
    </row>
    <row r="149" spans="1:4" x14ac:dyDescent="0.2">
      <c r="A149" s="1">
        <v>36374</v>
      </c>
      <c r="B149">
        <v>30.905999999999999</v>
      </c>
      <c r="C149">
        <f t="shared" si="10"/>
        <v>0.99494575540031549</v>
      </c>
      <c r="D149">
        <f t="shared" si="11"/>
        <v>-5.067060495272631E-3</v>
      </c>
    </row>
    <row r="150" spans="1:4" x14ac:dyDescent="0.2">
      <c r="A150" s="1">
        <v>36375</v>
      </c>
      <c r="B150">
        <v>30.562999999999999</v>
      </c>
      <c r="C150">
        <f t="shared" si="10"/>
        <v>0.98890183135960652</v>
      </c>
      <c r="D150">
        <f t="shared" si="11"/>
        <v>-1.1160212792034005E-2</v>
      </c>
    </row>
    <row r="151" spans="1:4" x14ac:dyDescent="0.2">
      <c r="A151" s="1">
        <v>36376</v>
      </c>
      <c r="B151">
        <v>30.25</v>
      </c>
      <c r="C151">
        <f t="shared" si="10"/>
        <v>0.98975885875077707</v>
      </c>
      <c r="D151">
        <f t="shared" si="11"/>
        <v>-1.0293942542618739E-2</v>
      </c>
    </row>
    <row r="152" spans="1:4" x14ac:dyDescent="0.2">
      <c r="A152" s="1">
        <v>36377</v>
      </c>
      <c r="B152">
        <v>30.75</v>
      </c>
      <c r="C152">
        <f t="shared" si="10"/>
        <v>1.0165289256198347</v>
      </c>
      <c r="D152">
        <f t="shared" si="11"/>
        <v>1.6393809775676352E-2</v>
      </c>
    </row>
    <row r="153" spans="1:4" x14ac:dyDescent="0.2">
      <c r="A153" s="1">
        <v>36378</v>
      </c>
      <c r="B153">
        <v>31.125</v>
      </c>
      <c r="C153">
        <f t="shared" si="10"/>
        <v>1.0121951219512195</v>
      </c>
      <c r="D153">
        <f t="shared" si="11"/>
        <v>1.212136053234482E-2</v>
      </c>
    </row>
    <row r="154" spans="1:4" x14ac:dyDescent="0.2">
      <c r="A154" s="1">
        <v>36381</v>
      </c>
      <c r="B154">
        <v>29.905999999999999</v>
      </c>
      <c r="C154">
        <f t="shared" si="10"/>
        <v>0.96083534136546178</v>
      </c>
      <c r="D154">
        <f t="shared" si="11"/>
        <v>-3.995222562321981E-2</v>
      </c>
    </row>
    <row r="155" spans="1:4" x14ac:dyDescent="0.2">
      <c r="A155" s="1">
        <v>36382</v>
      </c>
      <c r="B155">
        <v>29.375</v>
      </c>
      <c r="C155">
        <f t="shared" si="10"/>
        <v>0.98224436567912798</v>
      </c>
      <c r="D155">
        <f t="shared" si="11"/>
        <v>-1.7915156697328859E-2</v>
      </c>
    </row>
    <row r="156" spans="1:4" x14ac:dyDescent="0.2">
      <c r="A156" s="1">
        <v>36383</v>
      </c>
      <c r="B156">
        <v>31.469000000000001</v>
      </c>
      <c r="C156">
        <f t="shared" si="10"/>
        <v>1.0712851063829787</v>
      </c>
      <c r="D156">
        <f t="shared" si="11"/>
        <v>6.8858961812231265E-2</v>
      </c>
    </row>
    <row r="157" spans="1:4" x14ac:dyDescent="0.2">
      <c r="A157" s="1">
        <v>36384</v>
      </c>
      <c r="B157">
        <v>30.844000000000001</v>
      </c>
      <c r="C157">
        <f t="shared" si="10"/>
        <v>0.98013918459436267</v>
      </c>
      <c r="D157">
        <f t="shared" si="11"/>
        <v>-2.0060692305840167E-2</v>
      </c>
    </row>
    <row r="158" spans="1:4" x14ac:dyDescent="0.2">
      <c r="A158" s="1">
        <v>36385</v>
      </c>
      <c r="B158">
        <v>31.780999999999999</v>
      </c>
      <c r="C158">
        <f t="shared" si="10"/>
        <v>1.0303786798080663</v>
      </c>
      <c r="D158">
        <f t="shared" si="11"/>
        <v>2.9926384973826818E-2</v>
      </c>
    </row>
    <row r="159" spans="1:4" x14ac:dyDescent="0.2">
      <c r="A159" s="1">
        <v>36388</v>
      </c>
      <c r="B159">
        <v>31.75</v>
      </c>
      <c r="C159">
        <f t="shared" si="10"/>
        <v>0.99902457443126402</v>
      </c>
      <c r="D159">
        <f t="shared" si="11"/>
        <v>-9.7590160584040025E-4</v>
      </c>
    </row>
    <row r="160" spans="1:4" x14ac:dyDescent="0.2">
      <c r="A160" s="1">
        <v>36389</v>
      </c>
      <c r="B160">
        <v>32.125</v>
      </c>
      <c r="C160">
        <f t="shared" si="10"/>
        <v>1.0118110236220472</v>
      </c>
      <c r="D160">
        <f t="shared" si="11"/>
        <v>1.1741817876683195E-2</v>
      </c>
    </row>
    <row r="161" spans="1:4" x14ac:dyDescent="0.2">
      <c r="A161" s="1">
        <v>36390</v>
      </c>
      <c r="B161">
        <v>31.655999999999999</v>
      </c>
      <c r="C161">
        <f t="shared" si="10"/>
        <v>0.98540077821011673</v>
      </c>
      <c r="D161">
        <f t="shared" si="11"/>
        <v>-1.4706839132260702E-2</v>
      </c>
    </row>
    <row r="162" spans="1:4" x14ac:dyDescent="0.2">
      <c r="A162" s="1">
        <v>36391</v>
      </c>
      <c r="B162">
        <v>31.125</v>
      </c>
      <c r="C162">
        <f t="shared" si="10"/>
        <v>0.98322592873388936</v>
      </c>
      <c r="D162">
        <f t="shared" si="11"/>
        <v>-1.6916349298251424E-2</v>
      </c>
    </row>
    <row r="163" spans="1:4" x14ac:dyDescent="0.2">
      <c r="A163" s="1">
        <v>36392</v>
      </c>
      <c r="B163">
        <v>32.063000000000002</v>
      </c>
      <c r="C163">
        <f t="shared" si="10"/>
        <v>1.0301365461847389</v>
      </c>
      <c r="D163">
        <f t="shared" si="11"/>
        <v>2.9691362566433316E-2</v>
      </c>
    </row>
    <row r="164" spans="1:4" x14ac:dyDescent="0.2">
      <c r="A164" s="1">
        <v>36395</v>
      </c>
      <c r="B164">
        <v>32.875</v>
      </c>
      <c r="C164">
        <f t="shared" si="10"/>
        <v>1.0253251411284034</v>
      </c>
      <c r="D164">
        <f t="shared" si="11"/>
        <v>2.5009773146623594E-2</v>
      </c>
    </row>
    <row r="165" spans="1:4" x14ac:dyDescent="0.2">
      <c r="A165" s="1">
        <v>36396</v>
      </c>
      <c r="B165">
        <v>33.188000000000002</v>
      </c>
      <c r="C165">
        <f t="shared" si="10"/>
        <v>1.0095209125475286</v>
      </c>
      <c r="D165">
        <f t="shared" si="11"/>
        <v>9.4758743041103467E-3</v>
      </c>
    </row>
    <row r="166" spans="1:4" x14ac:dyDescent="0.2">
      <c r="A166" s="1">
        <v>36397</v>
      </c>
      <c r="B166">
        <v>34.313000000000002</v>
      </c>
      <c r="C166">
        <f t="shared" si="10"/>
        <v>1.0338977943835121</v>
      </c>
      <c r="D166">
        <f t="shared" si="11"/>
        <v>3.333592631053893E-2</v>
      </c>
    </row>
    <row r="167" spans="1:4" x14ac:dyDescent="0.2">
      <c r="A167" s="1">
        <v>36398</v>
      </c>
      <c r="B167">
        <v>34.469000000000001</v>
      </c>
      <c r="C167">
        <f t="shared" si="10"/>
        <v>1.0045463818377873</v>
      </c>
      <c r="D167">
        <f t="shared" si="11"/>
        <v>4.5360782614050996E-3</v>
      </c>
    </row>
    <row r="168" spans="1:4" x14ac:dyDescent="0.2">
      <c r="A168" s="1">
        <v>36399</v>
      </c>
      <c r="B168">
        <v>34.25</v>
      </c>
      <c r="C168">
        <f t="shared" si="10"/>
        <v>0.99364646493951081</v>
      </c>
      <c r="D168">
        <f t="shared" si="11"/>
        <v>-6.3738046657487125E-3</v>
      </c>
    </row>
    <row r="169" spans="1:4" x14ac:dyDescent="0.2">
      <c r="A169" s="1">
        <v>36402</v>
      </c>
      <c r="B169">
        <v>33.375</v>
      </c>
      <c r="C169">
        <f t="shared" si="10"/>
        <v>0.97445255474452552</v>
      </c>
      <c r="D169">
        <f t="shared" si="11"/>
        <v>-2.5879447987820721E-2</v>
      </c>
    </row>
    <row r="170" spans="1:4" x14ac:dyDescent="0.2">
      <c r="A170" s="1">
        <v>36403</v>
      </c>
      <c r="B170">
        <v>33.905999999999999</v>
      </c>
      <c r="C170">
        <f t="shared" si="10"/>
        <v>1.0159101123595504</v>
      </c>
      <c r="D170">
        <f t="shared" si="11"/>
        <v>1.5784873155347535E-2</v>
      </c>
    </row>
    <row r="171" spans="1:4" x14ac:dyDescent="0.2">
      <c r="A171" s="1">
        <v>36404</v>
      </c>
      <c r="B171">
        <v>34.469000000000001</v>
      </c>
      <c r="C171">
        <f t="shared" si="10"/>
        <v>1.0166047307261252</v>
      </c>
      <c r="D171">
        <f t="shared" si="11"/>
        <v>1.6468379498221736E-2</v>
      </c>
    </row>
    <row r="172" spans="1:4" x14ac:dyDescent="0.2">
      <c r="A172" s="1">
        <v>36405</v>
      </c>
      <c r="B172">
        <v>34.125</v>
      </c>
      <c r="C172">
        <f t="shared" si="10"/>
        <v>0.99002001798717687</v>
      </c>
      <c r="D172">
        <f t="shared" si="11"/>
        <v>-1.0030115868859163E-2</v>
      </c>
    </row>
    <row r="173" spans="1:4" x14ac:dyDescent="0.2">
      <c r="A173" s="1">
        <v>36406</v>
      </c>
      <c r="B173">
        <v>35.469000000000001</v>
      </c>
      <c r="C173">
        <f t="shared" si="10"/>
        <v>1.0393846153846154</v>
      </c>
      <c r="D173">
        <f t="shared" si="11"/>
        <v>3.8628822043962181E-2</v>
      </c>
    </row>
    <row r="174" spans="1:4" x14ac:dyDescent="0.2">
      <c r="A174" s="1">
        <v>36410</v>
      </c>
      <c r="B174">
        <v>35.188000000000002</v>
      </c>
      <c r="C174">
        <f t="shared" si="10"/>
        <v>0.99207758888043085</v>
      </c>
      <c r="D174">
        <f t="shared" si="11"/>
        <v>-7.9539601586578659E-3</v>
      </c>
    </row>
    <row r="175" spans="1:4" x14ac:dyDescent="0.2">
      <c r="A175" s="1">
        <v>36411</v>
      </c>
      <c r="B175">
        <v>34.469000000000001</v>
      </c>
      <c r="C175">
        <f t="shared" si="10"/>
        <v>0.9795668978060702</v>
      </c>
      <c r="D175">
        <f t="shared" si="11"/>
        <v>-2.0644746016445198E-2</v>
      </c>
    </row>
    <row r="176" spans="1:4" x14ac:dyDescent="0.2">
      <c r="A176" s="1">
        <v>36412</v>
      </c>
      <c r="B176">
        <v>34.969000000000001</v>
      </c>
      <c r="C176">
        <f t="shared" si="10"/>
        <v>1.014505787809336</v>
      </c>
      <c r="D176">
        <f t="shared" si="11"/>
        <v>1.4401585353053296E-2</v>
      </c>
    </row>
    <row r="177" spans="1:4" x14ac:dyDescent="0.2">
      <c r="A177" s="1">
        <v>36413</v>
      </c>
      <c r="B177">
        <v>35.375</v>
      </c>
      <c r="C177">
        <f t="shared" si="10"/>
        <v>1.0116102833938632</v>
      </c>
      <c r="D177">
        <f t="shared" si="11"/>
        <v>1.1543401236365526E-2</v>
      </c>
    </row>
    <row r="178" spans="1:4" x14ac:dyDescent="0.2">
      <c r="A178" s="1">
        <v>36416</v>
      </c>
      <c r="B178">
        <v>35.344000000000001</v>
      </c>
      <c r="C178">
        <f t="shared" si="10"/>
        <v>0.99912367491166076</v>
      </c>
      <c r="D178">
        <f t="shared" si="11"/>
        <v>-8.767092856403505E-4</v>
      </c>
    </row>
    <row r="179" spans="1:4" x14ac:dyDescent="0.2">
      <c r="A179" s="1">
        <v>36417</v>
      </c>
      <c r="B179">
        <v>35.969000000000001</v>
      </c>
      <c r="C179">
        <f t="shared" si="10"/>
        <v>1.0176833408782255</v>
      </c>
      <c r="D179">
        <f t="shared" si="11"/>
        <v>1.7528809698085727E-2</v>
      </c>
    </row>
    <row r="180" spans="1:4" x14ac:dyDescent="0.2">
      <c r="A180" s="1">
        <v>36418</v>
      </c>
      <c r="B180">
        <v>35.25</v>
      </c>
      <c r="C180">
        <f t="shared" si="10"/>
        <v>0.98001056465289549</v>
      </c>
      <c r="D180">
        <f t="shared" si="11"/>
        <v>-2.0191927117569394E-2</v>
      </c>
    </row>
    <row r="181" spans="1:4" x14ac:dyDescent="0.2">
      <c r="A181" s="1">
        <v>36419</v>
      </c>
      <c r="B181">
        <v>35.25</v>
      </c>
      <c r="C181">
        <f t="shared" si="10"/>
        <v>1</v>
      </c>
      <c r="D181">
        <f t="shared" si="11"/>
        <v>0</v>
      </c>
    </row>
    <row r="182" spans="1:4" x14ac:dyDescent="0.2">
      <c r="A182" s="1">
        <v>36420</v>
      </c>
      <c r="B182">
        <v>36.75</v>
      </c>
      <c r="C182">
        <f t="shared" si="10"/>
        <v>1.0425531914893618</v>
      </c>
      <c r="D182">
        <f t="shared" si="11"/>
        <v>4.1672696400568081E-2</v>
      </c>
    </row>
    <row r="183" spans="1:4" x14ac:dyDescent="0.2">
      <c r="A183" s="1">
        <v>36423</v>
      </c>
      <c r="B183">
        <v>36.594000000000001</v>
      </c>
      <c r="C183">
        <f t="shared" si="10"/>
        <v>0.99575510204081641</v>
      </c>
      <c r="D183">
        <f t="shared" si="11"/>
        <v>-4.253933116471327E-3</v>
      </c>
    </row>
    <row r="184" spans="1:4" x14ac:dyDescent="0.2">
      <c r="A184" s="1">
        <v>36424</v>
      </c>
      <c r="B184">
        <v>35.563000000000002</v>
      </c>
      <c r="C184">
        <f t="shared" si="10"/>
        <v>0.97182598240148665</v>
      </c>
      <c r="D184">
        <f t="shared" si="11"/>
        <v>-2.8578521000707624E-2</v>
      </c>
    </row>
    <row r="185" spans="1:4" x14ac:dyDescent="0.2">
      <c r="A185" s="1">
        <v>36425</v>
      </c>
      <c r="B185">
        <v>36.125</v>
      </c>
      <c r="C185">
        <f t="shared" si="10"/>
        <v>1.0158029412591738</v>
      </c>
      <c r="D185">
        <f t="shared" si="11"/>
        <v>1.5679374890929607E-2</v>
      </c>
    </row>
    <row r="186" spans="1:4" x14ac:dyDescent="0.2">
      <c r="A186" s="1">
        <v>36426</v>
      </c>
      <c r="B186">
        <v>34.688000000000002</v>
      </c>
      <c r="C186">
        <f t="shared" si="10"/>
        <v>0.96022145328719732</v>
      </c>
      <c r="D186">
        <f t="shared" si="11"/>
        <v>-4.0591340615415125E-2</v>
      </c>
    </row>
    <row r="187" spans="1:4" x14ac:dyDescent="0.2">
      <c r="A187" s="1">
        <v>36427</v>
      </c>
      <c r="B187">
        <v>34.5</v>
      </c>
      <c r="C187">
        <f t="shared" si="10"/>
        <v>0.99458025830258301</v>
      </c>
      <c r="D187">
        <f t="shared" si="11"/>
        <v>-5.434481779866958E-3</v>
      </c>
    </row>
    <row r="188" spans="1:4" x14ac:dyDescent="0.2">
      <c r="A188" s="1">
        <v>36430</v>
      </c>
      <c r="B188">
        <v>34.063000000000002</v>
      </c>
      <c r="C188">
        <f t="shared" si="10"/>
        <v>0.9873333333333334</v>
      </c>
      <c r="D188">
        <f t="shared" si="11"/>
        <v>-1.2747572822502587E-2</v>
      </c>
    </row>
    <row r="189" spans="1:4" x14ac:dyDescent="0.2">
      <c r="A189" s="1">
        <v>36431</v>
      </c>
      <c r="B189">
        <v>34.188000000000002</v>
      </c>
      <c r="C189">
        <f t="shared" si="10"/>
        <v>1.0036696709039132</v>
      </c>
      <c r="D189">
        <f t="shared" si="11"/>
        <v>3.6629540889600294E-3</v>
      </c>
    </row>
    <row r="190" spans="1:4" x14ac:dyDescent="0.2">
      <c r="A190" s="1">
        <v>36432</v>
      </c>
      <c r="B190">
        <v>33.405999999999999</v>
      </c>
      <c r="C190">
        <f t="shared" si="10"/>
        <v>0.97712647712647704</v>
      </c>
      <c r="D190">
        <f t="shared" si="11"/>
        <v>-2.3139180736015789E-2</v>
      </c>
    </row>
    <row r="191" spans="1:4" x14ac:dyDescent="0.2">
      <c r="A191" s="1">
        <v>36433</v>
      </c>
      <c r="B191">
        <v>34.188000000000002</v>
      </c>
      <c r="C191">
        <f t="shared" si="10"/>
        <v>1.0234089684487817</v>
      </c>
      <c r="D191">
        <f t="shared" si="11"/>
        <v>2.3139180736015758E-2</v>
      </c>
    </row>
    <row r="192" spans="1:4" x14ac:dyDescent="0.2">
      <c r="A192" s="1">
        <v>36434</v>
      </c>
      <c r="B192">
        <v>34.438000000000002</v>
      </c>
      <c r="C192">
        <f t="shared" si="10"/>
        <v>1.0073125073125073</v>
      </c>
      <c r="D192">
        <f t="shared" si="11"/>
        <v>7.2859005602225729E-3</v>
      </c>
    </row>
    <row r="193" spans="1:4" x14ac:dyDescent="0.2">
      <c r="A193" s="1">
        <v>36437</v>
      </c>
      <c r="B193">
        <v>35.25</v>
      </c>
      <c r="C193">
        <f t="shared" si="10"/>
        <v>1.0235786050293281</v>
      </c>
      <c r="D193">
        <f t="shared" si="11"/>
        <v>2.3304923394283545E-2</v>
      </c>
    </row>
    <row r="194" spans="1:4" x14ac:dyDescent="0.2">
      <c r="A194" s="1">
        <v>36438</v>
      </c>
      <c r="B194">
        <v>35.813000000000002</v>
      </c>
      <c r="C194">
        <f t="shared" si="10"/>
        <v>1.0159716312056739</v>
      </c>
      <c r="D194">
        <f t="shared" si="11"/>
        <v>1.5845426724803147E-2</v>
      </c>
    </row>
    <row r="195" spans="1:4" x14ac:dyDescent="0.2">
      <c r="A195" s="1">
        <v>36439</v>
      </c>
      <c r="B195">
        <v>35.960999999999999</v>
      </c>
      <c r="C195">
        <f t="shared" si="10"/>
        <v>1.004132577555636</v>
      </c>
      <c r="D195">
        <f t="shared" si="11"/>
        <v>4.1240619099915873E-3</v>
      </c>
    </row>
    <row r="196" spans="1:4" x14ac:dyDescent="0.2">
      <c r="A196" s="1">
        <v>36440</v>
      </c>
      <c r="B196">
        <v>35.438000000000002</v>
      </c>
      <c r="C196">
        <f t="shared" si="10"/>
        <v>0.98545646672784415</v>
      </c>
      <c r="D196">
        <f t="shared" si="11"/>
        <v>-1.4650327157194757E-2</v>
      </c>
    </row>
    <row r="197" spans="1:4" x14ac:dyDescent="0.2">
      <c r="A197" s="1">
        <v>36441</v>
      </c>
      <c r="B197">
        <v>35.905999999999999</v>
      </c>
      <c r="C197">
        <f t="shared" si="10"/>
        <v>1.0132061628760087</v>
      </c>
      <c r="D197">
        <f t="shared" si="11"/>
        <v>1.3119721712759432E-2</v>
      </c>
    </row>
    <row r="198" spans="1:4" x14ac:dyDescent="0.2">
      <c r="A198" s="1">
        <v>36444</v>
      </c>
      <c r="B198">
        <v>36.219000000000001</v>
      </c>
      <c r="C198">
        <f t="shared" ref="C198:C255" si="12">B198/B197</f>
        <v>1.0087172060379881</v>
      </c>
      <c r="D198">
        <f t="shared" ref="D198:D255" si="13">LN(C198)</f>
        <v>8.6794305697229339E-3</v>
      </c>
    </row>
    <row r="199" spans="1:4" x14ac:dyDescent="0.2">
      <c r="A199" s="1">
        <v>36445</v>
      </c>
      <c r="B199">
        <v>35.875</v>
      </c>
      <c r="C199">
        <f t="shared" si="12"/>
        <v>0.99050222259035314</v>
      </c>
      <c r="D199">
        <f t="shared" si="13"/>
        <v>-9.5431689385748406E-3</v>
      </c>
    </row>
    <row r="200" spans="1:4" x14ac:dyDescent="0.2">
      <c r="A200" s="1">
        <v>36446</v>
      </c>
      <c r="B200">
        <v>35.155999999999999</v>
      </c>
      <c r="C200">
        <f t="shared" si="12"/>
        <v>0.97995818815331004</v>
      </c>
      <c r="D200">
        <f t="shared" si="13"/>
        <v>-2.024537337738647E-2</v>
      </c>
    </row>
    <row r="201" spans="1:4" x14ac:dyDescent="0.2">
      <c r="A201" s="1">
        <v>36447</v>
      </c>
      <c r="B201">
        <v>34.719000000000001</v>
      </c>
      <c r="C201">
        <f t="shared" si="12"/>
        <v>0.98756968938445788</v>
      </c>
      <c r="D201">
        <f t="shared" si="13"/>
        <v>-1.2508213168348345E-2</v>
      </c>
    </row>
    <row r="202" spans="1:4" x14ac:dyDescent="0.2">
      <c r="A202" s="1">
        <v>36448</v>
      </c>
      <c r="B202">
        <v>33.594000000000001</v>
      </c>
      <c r="C202">
        <f t="shared" si="12"/>
        <v>0.96759699300095048</v>
      </c>
      <c r="D202">
        <f t="shared" si="13"/>
        <v>-3.2939607939239168E-2</v>
      </c>
    </row>
    <row r="203" spans="1:4" x14ac:dyDescent="0.2">
      <c r="A203" s="1">
        <v>36451</v>
      </c>
      <c r="B203">
        <v>33.688000000000002</v>
      </c>
      <c r="C203">
        <f t="shared" si="12"/>
        <v>1.0027981187116748</v>
      </c>
      <c r="D203">
        <f t="shared" si="13"/>
        <v>2.7942112648155007E-3</v>
      </c>
    </row>
    <row r="204" spans="1:4" x14ac:dyDescent="0.2">
      <c r="A204" s="1">
        <v>36452</v>
      </c>
      <c r="B204">
        <v>33.688000000000002</v>
      </c>
      <c r="C204">
        <f t="shared" si="12"/>
        <v>1</v>
      </c>
      <c r="D204">
        <f t="shared" si="13"/>
        <v>0</v>
      </c>
    </row>
    <row r="205" spans="1:4" x14ac:dyDescent="0.2">
      <c r="A205" s="1">
        <v>36453</v>
      </c>
      <c r="B205">
        <v>34.969000000000001</v>
      </c>
      <c r="C205">
        <f t="shared" si="12"/>
        <v>1.0380254096414152</v>
      </c>
      <c r="D205">
        <f t="shared" si="13"/>
        <v>3.7320263867409421E-2</v>
      </c>
    </row>
    <row r="206" spans="1:4" x14ac:dyDescent="0.2">
      <c r="A206" s="1">
        <v>36454</v>
      </c>
      <c r="B206">
        <v>34.594000000000001</v>
      </c>
      <c r="C206">
        <f t="shared" si="12"/>
        <v>0.98927621607709681</v>
      </c>
      <c r="D206">
        <f t="shared" si="13"/>
        <v>-1.0781698105304605E-2</v>
      </c>
    </row>
    <row r="207" spans="1:4" x14ac:dyDescent="0.2">
      <c r="A207" s="1">
        <v>36455</v>
      </c>
      <c r="B207">
        <v>33.280999999999999</v>
      </c>
      <c r="C207">
        <f t="shared" si="12"/>
        <v>0.9620454414060241</v>
      </c>
      <c r="D207">
        <f t="shared" si="13"/>
        <v>-3.8693593043235198E-2</v>
      </c>
    </row>
    <row r="208" spans="1:4" x14ac:dyDescent="0.2">
      <c r="A208" s="1">
        <v>36458</v>
      </c>
      <c r="B208">
        <v>33.25</v>
      </c>
      <c r="C208">
        <f t="shared" si="12"/>
        <v>0.99906853760403835</v>
      </c>
      <c r="D208">
        <f t="shared" si="13"/>
        <v>-9.3189647663334031E-4</v>
      </c>
    </row>
    <row r="209" spans="1:4" x14ac:dyDescent="0.2">
      <c r="A209" s="1">
        <v>36459</v>
      </c>
      <c r="B209">
        <v>33.625</v>
      </c>
      <c r="C209">
        <f t="shared" si="12"/>
        <v>1.0112781954887218</v>
      </c>
      <c r="D209">
        <f t="shared" si="13"/>
        <v>1.1215070820140003E-2</v>
      </c>
    </row>
    <row r="210" spans="1:4" x14ac:dyDescent="0.2">
      <c r="A210" s="1">
        <v>36460</v>
      </c>
      <c r="B210">
        <v>34.594000000000001</v>
      </c>
      <c r="C210">
        <f t="shared" si="12"/>
        <v>1.028817843866171</v>
      </c>
      <c r="D210">
        <f t="shared" si="13"/>
        <v>2.8410418699728487E-2</v>
      </c>
    </row>
    <row r="211" spans="1:4" x14ac:dyDescent="0.2">
      <c r="A211" s="1">
        <v>36461</v>
      </c>
      <c r="B211">
        <v>35.469000000000001</v>
      </c>
      <c r="C211">
        <f t="shared" si="12"/>
        <v>1.0252934034803722</v>
      </c>
      <c r="D211">
        <f t="shared" si="13"/>
        <v>2.4978818927354301E-2</v>
      </c>
    </row>
    <row r="212" spans="1:4" x14ac:dyDescent="0.2">
      <c r="A212" s="1">
        <v>36462</v>
      </c>
      <c r="B212">
        <v>37</v>
      </c>
      <c r="C212">
        <f t="shared" si="12"/>
        <v>1.0431644534664073</v>
      </c>
      <c r="D212">
        <f t="shared" si="13"/>
        <v>4.2258837095138432E-2</v>
      </c>
    </row>
    <row r="213" spans="1:4" x14ac:dyDescent="0.2">
      <c r="A213" s="1">
        <v>36465</v>
      </c>
      <c r="B213">
        <v>36.438000000000002</v>
      </c>
      <c r="C213">
        <f t="shared" si="12"/>
        <v>0.9848108108108109</v>
      </c>
      <c r="D213">
        <f t="shared" si="13"/>
        <v>-1.5305726500731063E-2</v>
      </c>
    </row>
    <row r="214" spans="1:4" x14ac:dyDescent="0.2">
      <c r="A214" s="1">
        <v>36466</v>
      </c>
      <c r="B214">
        <v>36.625</v>
      </c>
      <c r="C214">
        <f t="shared" si="12"/>
        <v>1.0051320050496733</v>
      </c>
      <c r="D214">
        <f t="shared" si="13"/>
        <v>5.118881193737929E-3</v>
      </c>
    </row>
    <row r="215" spans="1:4" x14ac:dyDescent="0.2">
      <c r="A215" s="1">
        <v>36467</v>
      </c>
      <c r="B215">
        <v>35.75</v>
      </c>
      <c r="C215">
        <f t="shared" si="12"/>
        <v>0.97610921501706482</v>
      </c>
      <c r="D215">
        <f t="shared" si="13"/>
        <v>-2.4180798197214741E-2</v>
      </c>
    </row>
    <row r="216" spans="1:4" x14ac:dyDescent="0.2">
      <c r="A216" s="1">
        <v>36468</v>
      </c>
      <c r="B216">
        <v>35</v>
      </c>
      <c r="C216">
        <f t="shared" si="12"/>
        <v>0.97902097902097907</v>
      </c>
      <c r="D216">
        <f t="shared" si="13"/>
        <v>-2.1202207650602937E-2</v>
      </c>
    </row>
    <row r="217" spans="1:4" x14ac:dyDescent="0.2">
      <c r="A217" s="1">
        <v>36469</v>
      </c>
      <c r="B217">
        <v>36.719000000000001</v>
      </c>
      <c r="C217">
        <f t="shared" si="12"/>
        <v>1.0491142857142857</v>
      </c>
      <c r="D217">
        <f t="shared" si="13"/>
        <v>4.7946270776579557E-2</v>
      </c>
    </row>
    <row r="218" spans="1:4" x14ac:dyDescent="0.2">
      <c r="A218" s="1">
        <v>36472</v>
      </c>
      <c r="B218">
        <v>37.655999999999999</v>
      </c>
      <c r="C218">
        <f t="shared" si="12"/>
        <v>1.0255181241319207</v>
      </c>
      <c r="D218">
        <f t="shared" si="13"/>
        <v>2.5197971832847749E-2</v>
      </c>
    </row>
    <row r="219" spans="1:4" x14ac:dyDescent="0.2">
      <c r="A219" s="1">
        <v>36474</v>
      </c>
      <c r="B219">
        <v>39.75</v>
      </c>
      <c r="C219">
        <f t="shared" si="12"/>
        <v>1.0556086679413639</v>
      </c>
      <c r="D219">
        <f t="shared" si="13"/>
        <v>5.4117537001499696E-2</v>
      </c>
    </row>
    <row r="220" spans="1:4" x14ac:dyDescent="0.2">
      <c r="A220" s="1">
        <v>36475</v>
      </c>
      <c r="B220">
        <v>41.875</v>
      </c>
      <c r="C220">
        <f t="shared" si="12"/>
        <v>1.0534591194968554</v>
      </c>
      <c r="D220">
        <f t="shared" si="13"/>
        <v>5.2079149044889694E-2</v>
      </c>
    </row>
    <row r="221" spans="1:4" x14ac:dyDescent="0.2">
      <c r="A221" s="1">
        <v>36476</v>
      </c>
      <c r="B221">
        <v>41.719000000000001</v>
      </c>
      <c r="C221">
        <f t="shared" si="12"/>
        <v>0.9962746268656717</v>
      </c>
      <c r="D221">
        <f t="shared" si="13"/>
        <v>-3.7323296191988094E-3</v>
      </c>
    </row>
    <row r="222" spans="1:4" x14ac:dyDescent="0.2">
      <c r="A222" s="1">
        <v>36479</v>
      </c>
      <c r="B222">
        <v>41.405999999999999</v>
      </c>
      <c r="C222">
        <f t="shared" si="12"/>
        <v>0.99249742323641499</v>
      </c>
      <c r="D222">
        <f t="shared" si="13"/>
        <v>-7.5308626595119365E-3</v>
      </c>
    </row>
    <row r="223" spans="1:4" x14ac:dyDescent="0.2">
      <c r="A223" s="1">
        <v>36480</v>
      </c>
      <c r="B223">
        <v>42.030999999999999</v>
      </c>
      <c r="C223">
        <f t="shared" si="12"/>
        <v>1.0150944307588272</v>
      </c>
      <c r="D223">
        <f t="shared" si="13"/>
        <v>1.4981643396613656E-2</v>
      </c>
    </row>
    <row r="224" spans="1:4" x14ac:dyDescent="0.2">
      <c r="A224" s="1">
        <v>36481</v>
      </c>
      <c r="B224">
        <v>42.375</v>
      </c>
      <c r="C224">
        <f t="shared" si="12"/>
        <v>1.0081844352977565</v>
      </c>
      <c r="D224">
        <f t="shared" si="13"/>
        <v>8.1511244374809465E-3</v>
      </c>
    </row>
    <row r="225" spans="1:4" x14ac:dyDescent="0.2">
      <c r="A225" s="1">
        <v>36482</v>
      </c>
      <c r="B225">
        <v>43.969000000000001</v>
      </c>
      <c r="C225">
        <f t="shared" si="12"/>
        <v>1.0376165191740414</v>
      </c>
      <c r="D225">
        <f t="shared" si="13"/>
        <v>3.692627445431599E-2</v>
      </c>
    </row>
    <row r="226" spans="1:4" x14ac:dyDescent="0.2">
      <c r="A226" s="1">
        <v>36483</v>
      </c>
      <c r="B226">
        <v>44.063000000000002</v>
      </c>
      <c r="C226">
        <f t="shared" si="12"/>
        <v>1.002137869862858</v>
      </c>
      <c r="D226">
        <f t="shared" si="13"/>
        <v>2.1355878709052043E-3</v>
      </c>
    </row>
    <row r="227" spans="1:4" x14ac:dyDescent="0.2">
      <c r="A227" s="1">
        <v>36486</v>
      </c>
      <c r="B227">
        <v>43.75</v>
      </c>
      <c r="C227">
        <f t="shared" si="12"/>
        <v>0.99289653450740978</v>
      </c>
      <c r="D227">
        <f t="shared" si="13"/>
        <v>-7.1288152222119512E-3</v>
      </c>
    </row>
    <row r="228" spans="1:4" x14ac:dyDescent="0.2">
      <c r="A228" s="1">
        <v>36487</v>
      </c>
      <c r="B228">
        <v>44.25</v>
      </c>
      <c r="C228">
        <f t="shared" si="12"/>
        <v>1.0114285714285713</v>
      </c>
      <c r="D228">
        <f t="shared" si="13"/>
        <v>1.1363758650315003E-2</v>
      </c>
    </row>
    <row r="229" spans="1:4" x14ac:dyDescent="0.2">
      <c r="A229" s="1">
        <v>36488</v>
      </c>
      <c r="B229">
        <v>46.219000000000001</v>
      </c>
      <c r="C229">
        <f t="shared" si="12"/>
        <v>1.0444971751412431</v>
      </c>
      <c r="D229">
        <f t="shared" si="13"/>
        <v>4.3535597502681739E-2</v>
      </c>
    </row>
    <row r="230" spans="1:4" x14ac:dyDescent="0.2">
      <c r="A230" s="1">
        <v>36490</v>
      </c>
      <c r="B230">
        <v>46.594000000000001</v>
      </c>
      <c r="C230">
        <f t="shared" si="12"/>
        <v>1.008113546377031</v>
      </c>
      <c r="D230">
        <f t="shared" si="13"/>
        <v>8.080808520489537E-3</v>
      </c>
    </row>
    <row r="231" spans="1:4" x14ac:dyDescent="0.2">
      <c r="A231" s="1">
        <v>36493</v>
      </c>
      <c r="B231">
        <v>46.375</v>
      </c>
      <c r="C231">
        <f t="shared" si="12"/>
        <v>0.99529982401167527</v>
      </c>
      <c r="D231">
        <f t="shared" si="13"/>
        <v>-4.7112565495106128E-3</v>
      </c>
    </row>
    <row r="232" spans="1:4" x14ac:dyDescent="0.2">
      <c r="A232" s="1">
        <v>36494</v>
      </c>
      <c r="B232">
        <v>44.594000000000001</v>
      </c>
      <c r="C232">
        <f t="shared" si="12"/>
        <v>0.96159568733153644</v>
      </c>
      <c r="D232">
        <f t="shared" si="13"/>
        <v>-3.9161200099420319E-2</v>
      </c>
    </row>
    <row r="233" spans="1:4" x14ac:dyDescent="0.2">
      <c r="A233" s="1">
        <v>36495</v>
      </c>
      <c r="B233">
        <v>45.719000000000001</v>
      </c>
      <c r="C233">
        <f t="shared" si="12"/>
        <v>1.025227609095394</v>
      </c>
      <c r="D233">
        <f t="shared" si="13"/>
        <v>2.491464559326283E-2</v>
      </c>
    </row>
    <row r="234" spans="1:4" x14ac:dyDescent="0.2">
      <c r="A234" s="1">
        <v>36496</v>
      </c>
      <c r="B234">
        <v>46.219000000000001</v>
      </c>
      <c r="C234">
        <f t="shared" si="12"/>
        <v>1.0109363721866182</v>
      </c>
      <c r="D234">
        <f t="shared" si="13"/>
        <v>1.0877002535178471E-2</v>
      </c>
    </row>
    <row r="235" spans="1:4" x14ac:dyDescent="0.2">
      <c r="A235" s="1">
        <v>36497</v>
      </c>
      <c r="B235">
        <v>47.780999999999999</v>
      </c>
      <c r="C235">
        <f t="shared" si="12"/>
        <v>1.0337956251757934</v>
      </c>
      <c r="D235">
        <f t="shared" si="13"/>
        <v>3.3237101981133554E-2</v>
      </c>
    </row>
    <row r="236" spans="1:4" x14ac:dyDescent="0.2">
      <c r="A236" s="1">
        <v>36500</v>
      </c>
      <c r="B236">
        <v>49.125</v>
      </c>
      <c r="C236">
        <f t="shared" si="12"/>
        <v>1.0281283355308595</v>
      </c>
      <c r="D236">
        <f t="shared" si="13"/>
        <v>2.7739999251671418E-2</v>
      </c>
    </row>
    <row r="237" spans="1:4" x14ac:dyDescent="0.2">
      <c r="A237" s="1">
        <v>36501</v>
      </c>
      <c r="B237">
        <v>50.75</v>
      </c>
      <c r="C237">
        <f t="shared" si="12"/>
        <v>1.0330788804071247</v>
      </c>
      <c r="D237">
        <f t="shared" si="13"/>
        <v>3.2543547732471423E-2</v>
      </c>
    </row>
    <row r="238" spans="1:4" x14ac:dyDescent="0.2">
      <c r="A238" s="1">
        <v>36502</v>
      </c>
      <c r="B238">
        <v>49.969000000000001</v>
      </c>
      <c r="C238">
        <f t="shared" si="12"/>
        <v>0.9846108374384237</v>
      </c>
      <c r="D238">
        <f t="shared" si="13"/>
        <v>-1.5508804773230222E-2</v>
      </c>
    </row>
    <row r="239" spans="1:4" x14ac:dyDescent="0.2">
      <c r="A239" s="1">
        <v>36503</v>
      </c>
      <c r="B239">
        <v>49.313000000000002</v>
      </c>
      <c r="C239">
        <f t="shared" si="12"/>
        <v>0.98687186055354326</v>
      </c>
      <c r="D239">
        <f t="shared" si="13"/>
        <v>-1.3215075176993385E-2</v>
      </c>
    </row>
    <row r="240" spans="1:4" x14ac:dyDescent="0.2">
      <c r="A240" s="1">
        <v>36504</v>
      </c>
      <c r="B240">
        <v>49.905999999999999</v>
      </c>
      <c r="C240">
        <f t="shared" si="12"/>
        <v>1.0120252266136718</v>
      </c>
      <c r="D240">
        <f t="shared" si="13"/>
        <v>1.1953498038454633E-2</v>
      </c>
    </row>
    <row r="241" spans="1:4" x14ac:dyDescent="0.2">
      <c r="A241" s="1">
        <v>36507</v>
      </c>
      <c r="B241">
        <v>50.594000000000001</v>
      </c>
      <c r="C241">
        <f t="shared" si="12"/>
        <v>1.0137859175249468</v>
      </c>
      <c r="D241">
        <f t="shared" si="13"/>
        <v>1.3691756177376129E-2</v>
      </c>
    </row>
    <row r="242" spans="1:4" x14ac:dyDescent="0.2">
      <c r="A242" s="1">
        <v>36508</v>
      </c>
      <c r="B242">
        <v>48.969000000000001</v>
      </c>
      <c r="C242">
        <f t="shared" si="12"/>
        <v>0.96788156698422734</v>
      </c>
      <c r="D242">
        <f t="shared" si="13"/>
        <v>-3.2645547347496244E-2</v>
      </c>
    </row>
    <row r="243" spans="1:4" x14ac:dyDescent="0.2">
      <c r="A243" s="1">
        <v>36509</v>
      </c>
      <c r="B243">
        <v>47.938000000000002</v>
      </c>
      <c r="C243">
        <f t="shared" si="12"/>
        <v>0.97894586370969394</v>
      </c>
      <c r="D243">
        <f t="shared" si="13"/>
        <v>-2.1278935519208939E-2</v>
      </c>
    </row>
    <row r="244" spans="1:4" x14ac:dyDescent="0.2">
      <c r="A244" s="1">
        <v>36510</v>
      </c>
      <c r="B244">
        <v>48.938000000000002</v>
      </c>
      <c r="C244">
        <f t="shared" si="12"/>
        <v>1.0208602778589011</v>
      </c>
      <c r="D244">
        <f t="shared" si="13"/>
        <v>2.0645681491694243E-2</v>
      </c>
    </row>
    <row r="245" spans="1:4" x14ac:dyDescent="0.2">
      <c r="A245" s="1">
        <v>36511</v>
      </c>
      <c r="B245">
        <v>49.844000000000001</v>
      </c>
      <c r="C245">
        <f t="shared" si="12"/>
        <v>1.0185132208100045</v>
      </c>
      <c r="D245">
        <f t="shared" si="13"/>
        <v>1.8343937268128246E-2</v>
      </c>
    </row>
    <row r="246" spans="1:4" x14ac:dyDescent="0.2">
      <c r="A246" s="1">
        <v>36514</v>
      </c>
      <c r="B246">
        <v>51.625</v>
      </c>
      <c r="C246">
        <f t="shared" si="12"/>
        <v>1.0357314822245405</v>
      </c>
      <c r="D246">
        <f t="shared" si="13"/>
        <v>3.5107923200575604E-2</v>
      </c>
    </row>
    <row r="247" spans="1:4" x14ac:dyDescent="0.2">
      <c r="A247" s="1">
        <v>36515</v>
      </c>
      <c r="B247">
        <v>52</v>
      </c>
      <c r="C247">
        <f t="shared" si="12"/>
        <v>1.0072639225181599</v>
      </c>
      <c r="D247">
        <f t="shared" si="13"/>
        <v>7.2376673002306031E-3</v>
      </c>
    </row>
    <row r="248" spans="1:4" x14ac:dyDescent="0.2">
      <c r="A248" s="1">
        <v>36516</v>
      </c>
      <c r="B248">
        <v>51.25</v>
      </c>
      <c r="C248">
        <f t="shared" si="12"/>
        <v>0.98557692307692313</v>
      </c>
      <c r="D248">
        <f t="shared" si="13"/>
        <v>-1.4528100562909744E-2</v>
      </c>
    </row>
    <row r="249" spans="1:4" x14ac:dyDescent="0.2">
      <c r="A249" s="1">
        <v>36517</v>
      </c>
      <c r="B249">
        <v>52.219000000000001</v>
      </c>
      <c r="C249">
        <f t="shared" si="12"/>
        <v>1.0189073170731708</v>
      </c>
      <c r="D249">
        <f t="shared" si="13"/>
        <v>1.8730795318053273E-2</v>
      </c>
    </row>
    <row r="250" spans="1:4" x14ac:dyDescent="0.2">
      <c r="A250" s="1">
        <v>36518</v>
      </c>
      <c r="B250">
        <v>52.219000000000001</v>
      </c>
      <c r="C250">
        <f t="shared" si="12"/>
        <v>1</v>
      </c>
      <c r="D250">
        <f t="shared" si="13"/>
        <v>0</v>
      </c>
    </row>
    <row r="251" spans="1:4" x14ac:dyDescent="0.2">
      <c r="A251" s="1">
        <v>36521</v>
      </c>
      <c r="B251">
        <v>52.594000000000001</v>
      </c>
      <c r="C251">
        <f t="shared" si="12"/>
        <v>1.0071812941649592</v>
      </c>
      <c r="D251">
        <f t="shared" si="13"/>
        <v>7.1556314597294533E-3</v>
      </c>
    </row>
    <row r="252" spans="1:4" x14ac:dyDescent="0.2">
      <c r="A252" s="1">
        <v>36522</v>
      </c>
      <c r="B252">
        <v>52.594000000000001</v>
      </c>
      <c r="C252">
        <f t="shared" si="12"/>
        <v>1</v>
      </c>
      <c r="D252">
        <f t="shared" si="13"/>
        <v>0</v>
      </c>
    </row>
    <row r="253" spans="1:4" x14ac:dyDescent="0.2">
      <c r="A253" s="1">
        <v>36523</v>
      </c>
      <c r="B253">
        <v>53.063000000000002</v>
      </c>
      <c r="C253">
        <f t="shared" si="12"/>
        <v>1.008917367000038</v>
      </c>
      <c r="D253">
        <f t="shared" si="13"/>
        <v>8.877842081283371E-3</v>
      </c>
    </row>
    <row r="254" spans="1:4" x14ac:dyDescent="0.2">
      <c r="A254" s="1">
        <v>36524</v>
      </c>
      <c r="B254">
        <v>53.094000000000001</v>
      </c>
      <c r="C254">
        <f t="shared" si="12"/>
        <v>1.0005842112206245</v>
      </c>
      <c r="D254">
        <f t="shared" si="13"/>
        <v>5.8404063568450305E-4</v>
      </c>
    </row>
    <row r="255" spans="1:4" x14ac:dyDescent="0.2">
      <c r="A255" s="1">
        <v>36525</v>
      </c>
      <c r="B255">
        <v>53.563000000000002</v>
      </c>
      <c r="C255">
        <f t="shared" si="12"/>
        <v>1.0088333898368931</v>
      </c>
      <c r="D255">
        <f t="shared" si="13"/>
        <v>8.7946036903088273E-3</v>
      </c>
    </row>
  </sheetData>
  <pageMargins left="0.75" right="0.75" top="1" bottom="1" header="0.5" footer="0.5"/>
  <headerFooter alignWithMargins="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51"/>
  <sheetViews>
    <sheetView tabSelected="1" topLeftCell="B1" zoomScale="140" workbookViewId="0">
      <selection activeCell="C20" sqref="C20"/>
    </sheetView>
  </sheetViews>
  <sheetFormatPr defaultRowHeight="12.75" x14ac:dyDescent="0.2"/>
  <cols>
    <col min="1" max="16384" width="9.140625" style="4"/>
  </cols>
  <sheetData>
    <row r="1" spans="1:15" x14ac:dyDescent="0.2">
      <c r="A1" s="4">
        <v>1.0170387779083432</v>
      </c>
      <c r="B1" s="4">
        <f t="shared" ref="B1:B64" si="0">LN(A1)</f>
        <v>1.6895246042889864E-2</v>
      </c>
      <c r="D1" s="4" t="s">
        <v>9</v>
      </c>
      <c r="E1" s="4">
        <f>AVERAGE(B1:B251)</f>
        <v>3.2270803642913764E-3</v>
      </c>
    </row>
    <row r="2" spans="1:15" x14ac:dyDescent="0.2">
      <c r="A2" s="4">
        <v>1.0290500949079804</v>
      </c>
      <c r="B2" s="4">
        <f t="shared" si="0"/>
        <v>2.8636138765063476E-2</v>
      </c>
      <c r="D2" s="4" t="s">
        <v>10</v>
      </c>
      <c r="E2" s="4">
        <f>STDEV(B1:B251)</f>
        <v>2.615419858573638E-2</v>
      </c>
    </row>
    <row r="3" spans="1:15" x14ac:dyDescent="0.2">
      <c r="A3" s="4">
        <v>1.0388162643355521</v>
      </c>
      <c r="B3" s="4">
        <f t="shared" si="0"/>
        <v>3.8081857533669723E-2</v>
      </c>
    </row>
    <row r="4" spans="1:15" x14ac:dyDescent="0.2">
      <c r="A4" s="4">
        <v>1.0295684397436888</v>
      </c>
      <c r="B4" s="4">
        <f t="shared" si="0"/>
        <v>2.9139723900374059E-2</v>
      </c>
      <c r="D4" s="4" t="s">
        <v>11</v>
      </c>
      <c r="E4" s="4">
        <f>MIN(B1:B251)</f>
        <v>-6.4752513159542502E-2</v>
      </c>
    </row>
    <row r="5" spans="1:15" x14ac:dyDescent="0.2">
      <c r="A5" s="4">
        <v>0.98125374925014996</v>
      </c>
      <c r="B5" s="4">
        <f t="shared" si="0"/>
        <v>-1.8924189000945876E-2</v>
      </c>
      <c r="D5" s="4" t="s">
        <v>12</v>
      </c>
      <c r="E5" s="4">
        <f>MAX(B1:B251)</f>
        <v>6.8858961812231265E-2</v>
      </c>
    </row>
    <row r="6" spans="1:15" x14ac:dyDescent="0.2">
      <c r="A6" s="4">
        <v>0.93729940394314526</v>
      </c>
      <c r="B6" s="4">
        <f t="shared" si="0"/>
        <v>-6.4752513159542502E-2</v>
      </c>
      <c r="D6" s="4" t="s">
        <v>13</v>
      </c>
      <c r="E6" s="4">
        <f>E5-E4</f>
        <v>0.13361147497177378</v>
      </c>
    </row>
    <row r="7" spans="1:15" x14ac:dyDescent="0.2">
      <c r="A7" s="4">
        <v>0.97709021238433014</v>
      </c>
      <c r="B7" s="4">
        <f t="shared" si="0"/>
        <v>-2.3176295087096423E-2</v>
      </c>
      <c r="D7" s="4" t="s">
        <v>14</v>
      </c>
      <c r="E7" s="4">
        <f>ROUNDUP(SQRT(251),0)</f>
        <v>16</v>
      </c>
    </row>
    <row r="8" spans="1:15" x14ac:dyDescent="0.2">
      <c r="A8" s="4">
        <v>1.0052150694647253</v>
      </c>
      <c r="B8" s="4">
        <f t="shared" si="0"/>
        <v>5.2015180838076184E-3</v>
      </c>
      <c r="D8" s="4" t="s">
        <v>15</v>
      </c>
      <c r="E8" s="4">
        <f>E6/E7</f>
        <v>8.3507171857358613E-3</v>
      </c>
    </row>
    <row r="9" spans="1:15" x14ac:dyDescent="0.2">
      <c r="A9" s="4">
        <v>1.0551174566282062</v>
      </c>
      <c r="B9" s="4">
        <f t="shared" si="0"/>
        <v>5.3652094027816212E-2</v>
      </c>
      <c r="K9" s="4" t="s">
        <v>16</v>
      </c>
      <c r="L9" s="4" t="s">
        <v>17</v>
      </c>
      <c r="O9" s="4" t="s">
        <v>18</v>
      </c>
    </row>
    <row r="10" spans="1:15" x14ac:dyDescent="0.2">
      <c r="A10" s="4">
        <v>1.0461018015891748</v>
      </c>
      <c r="B10" s="4">
        <f t="shared" si="0"/>
        <v>4.5070685562036979E-2</v>
      </c>
      <c r="D10" s="4" t="s">
        <v>19</v>
      </c>
      <c r="E10" s="4" t="s">
        <v>20</v>
      </c>
      <c r="F10" s="4" t="s">
        <v>21</v>
      </c>
      <c r="H10" s="4" t="s">
        <v>19</v>
      </c>
      <c r="I10" s="4" t="s">
        <v>20</v>
      </c>
      <c r="J10" s="4" t="s">
        <v>22</v>
      </c>
      <c r="K10" s="4" t="s">
        <v>23</v>
      </c>
      <c r="L10" s="4" t="s">
        <v>23</v>
      </c>
      <c r="M10" s="4" t="s">
        <v>24</v>
      </c>
      <c r="O10" s="4" t="s">
        <v>25</v>
      </c>
    </row>
    <row r="11" spans="1:15" x14ac:dyDescent="0.2">
      <c r="A11" s="4">
        <v>0.99763104459652541</v>
      </c>
      <c r="B11" s="4">
        <f t="shared" si="0"/>
        <v>-2.3717658177010562E-3</v>
      </c>
      <c r="D11" s="4">
        <f>E4</f>
        <v>-6.4752513159542502E-2</v>
      </c>
      <c r="E11" s="4">
        <f t="shared" ref="E11:E25" si="1">D11+E$8</f>
        <v>-5.6401795973806637E-2</v>
      </c>
      <c r="F11" s="4">
        <f t="array" ref="F11:F26">FREQUENCY(B1:B251,E11:E26)</f>
        <v>3</v>
      </c>
    </row>
    <row r="12" spans="1:15" x14ac:dyDescent="0.2">
      <c r="A12" s="4">
        <v>0.95465681655421963</v>
      </c>
      <c r="B12" s="4">
        <f t="shared" si="0"/>
        <v>-4.6403357478156805E-2</v>
      </c>
      <c r="D12" s="4">
        <f t="shared" ref="D12:D26" si="2">E11</f>
        <v>-5.6401795973806637E-2</v>
      </c>
      <c r="E12" s="4">
        <f t="shared" si="1"/>
        <v>-4.8051078788070772E-2</v>
      </c>
      <c r="F12" s="4">
        <v>2</v>
      </c>
      <c r="H12" s="6" t="s">
        <v>26</v>
      </c>
      <c r="I12" s="4">
        <v>-4.8051078788070772E-2</v>
      </c>
      <c r="J12" s="4">
        <v>5</v>
      </c>
      <c r="K12" s="4">
        <f t="shared" ref="K12:K24" si="3">NORMDIST(I12,E$1,E$2,TRUE)</f>
        <v>2.4962321345603607E-2</v>
      </c>
      <c r="L12" s="4">
        <f>K12</f>
        <v>2.4962321345603607E-2</v>
      </c>
      <c r="M12" s="4">
        <f t="shared" ref="M12:M25" si="4">L12*F$28</f>
        <v>6.2655426577465052</v>
      </c>
      <c r="O12" s="4">
        <f t="shared" ref="O12:O25" si="5">(J12-M12)^2/M12</f>
        <v>0.25562003262333965</v>
      </c>
    </row>
    <row r="13" spans="1:15" x14ac:dyDescent="0.2">
      <c r="A13" s="4">
        <v>1.0148057485786481</v>
      </c>
      <c r="B13" s="4">
        <f t="shared" si="0"/>
        <v>1.4697213467434076E-2</v>
      </c>
      <c r="D13" s="4">
        <f t="shared" si="2"/>
        <v>-4.8051078788070772E-2</v>
      </c>
      <c r="E13" s="4">
        <f t="shared" si="1"/>
        <v>-3.9700361602334908E-2</v>
      </c>
      <c r="F13" s="4">
        <v>8</v>
      </c>
      <c r="H13" s="4">
        <v>-4.8051078788070772E-2</v>
      </c>
      <c r="I13" s="4">
        <v>-3.9700361602334908E-2</v>
      </c>
      <c r="J13" s="4">
        <v>8</v>
      </c>
      <c r="K13" s="4">
        <f t="shared" si="3"/>
        <v>5.036537342428133E-2</v>
      </c>
      <c r="L13" s="4">
        <f t="shared" ref="L13:L25" si="6">K13-K12</f>
        <v>2.5403052078677723E-2</v>
      </c>
      <c r="M13" s="4">
        <f t="shared" si="4"/>
        <v>6.3761660717481083</v>
      </c>
      <c r="O13" s="4">
        <f t="shared" si="5"/>
        <v>0.41354578862451846</v>
      </c>
    </row>
    <row r="14" spans="1:15" x14ac:dyDescent="0.2">
      <c r="A14" s="4">
        <v>1.0060693304283548</v>
      </c>
      <c r="B14" s="4">
        <f t="shared" si="0"/>
        <v>6.0509862296791823E-3</v>
      </c>
      <c r="D14" s="4">
        <f t="shared" si="2"/>
        <v>-3.9700361602334908E-2</v>
      </c>
      <c r="E14" s="4">
        <f t="shared" si="1"/>
        <v>-3.1349644416599043E-2</v>
      </c>
      <c r="F14" s="4">
        <v>11</v>
      </c>
      <c r="H14" s="4">
        <v>-3.9700361602334908E-2</v>
      </c>
      <c r="I14" s="4">
        <v>-3.1349644416599043E-2</v>
      </c>
      <c r="J14" s="4">
        <v>11</v>
      </c>
      <c r="K14" s="4">
        <f t="shared" si="3"/>
        <v>9.3078510137500348E-2</v>
      </c>
      <c r="L14" s="4">
        <f t="shared" si="6"/>
        <v>4.2713136713219017E-2</v>
      </c>
      <c r="M14" s="4">
        <f t="shared" si="4"/>
        <v>10.720997315017973</v>
      </c>
      <c r="O14" s="4">
        <f t="shared" si="5"/>
        <v>7.2607515830769151E-3</v>
      </c>
    </row>
    <row r="15" spans="1:15" x14ac:dyDescent="0.2">
      <c r="A15" s="4">
        <v>1.0356548977145286</v>
      </c>
      <c r="B15" s="4">
        <f t="shared" si="0"/>
        <v>3.5033978029565004E-2</v>
      </c>
      <c r="D15" s="4">
        <f t="shared" si="2"/>
        <v>-3.1349644416599043E-2</v>
      </c>
      <c r="E15" s="4">
        <f t="shared" si="1"/>
        <v>-2.2998927230863182E-2</v>
      </c>
      <c r="F15" s="4">
        <v>17</v>
      </c>
      <c r="H15" s="4">
        <v>-3.1349644416599043E-2</v>
      </c>
      <c r="I15" s="4">
        <v>-2.2998927230863182E-2</v>
      </c>
      <c r="J15" s="4">
        <v>17</v>
      </c>
      <c r="K15" s="4">
        <f t="shared" si="3"/>
        <v>0.15799181074988511</v>
      </c>
      <c r="L15" s="4">
        <f t="shared" si="6"/>
        <v>6.4913300612384761E-2</v>
      </c>
      <c r="M15" s="4">
        <f t="shared" si="4"/>
        <v>16.293238453708575</v>
      </c>
      <c r="O15" s="4">
        <f t="shared" si="5"/>
        <v>3.0657618173049545E-2</v>
      </c>
    </row>
    <row r="16" spans="1:15" x14ac:dyDescent="0.2">
      <c r="A16" s="4">
        <v>0.96557260744557716</v>
      </c>
      <c r="B16" s="4">
        <f t="shared" si="0"/>
        <v>-3.5033978029565149E-2</v>
      </c>
      <c r="D16" s="4">
        <f t="shared" si="2"/>
        <v>-2.2998927230863182E-2</v>
      </c>
      <c r="E16" s="4">
        <f t="shared" si="1"/>
        <v>-1.464821004512732E-2</v>
      </c>
      <c r="F16" s="4">
        <v>24</v>
      </c>
      <c r="H16" s="4">
        <v>-2.2998927230863182E-2</v>
      </c>
      <c r="I16" s="4">
        <v>-1.464821004512732E-2</v>
      </c>
      <c r="J16" s="4">
        <v>24</v>
      </c>
      <c r="K16" s="4">
        <f t="shared" si="3"/>
        <v>0.24715881111873611</v>
      </c>
      <c r="L16" s="4">
        <f t="shared" si="6"/>
        <v>8.9167000368851002E-2</v>
      </c>
      <c r="M16" s="4">
        <f t="shared" si="4"/>
        <v>22.380917092581601</v>
      </c>
      <c r="O16" s="4">
        <f t="shared" si="5"/>
        <v>0.11712788400272107</v>
      </c>
    </row>
    <row r="17" spans="1:15" x14ac:dyDescent="0.2">
      <c r="A17" s="4">
        <v>1.0525929076917127</v>
      </c>
      <c r="B17" s="4">
        <f t="shared" si="0"/>
        <v>5.1256556019831985E-2</v>
      </c>
      <c r="D17" s="4">
        <f t="shared" si="2"/>
        <v>-1.464821004512732E-2</v>
      </c>
      <c r="E17" s="4">
        <f t="shared" si="1"/>
        <v>-6.2974928593914591E-3</v>
      </c>
      <c r="F17" s="4">
        <v>24</v>
      </c>
      <c r="H17" s="4">
        <v>-1.464821004512732E-2</v>
      </c>
      <c r="I17" s="4">
        <v>-6.2974928593914591E-3</v>
      </c>
      <c r="J17" s="4">
        <v>24</v>
      </c>
      <c r="K17" s="4">
        <f t="shared" si="3"/>
        <v>0.35786555203130682</v>
      </c>
      <c r="L17" s="4">
        <f t="shared" si="6"/>
        <v>0.11070674091257071</v>
      </c>
      <c r="M17" s="4">
        <f t="shared" si="4"/>
        <v>27.78739196905525</v>
      </c>
      <c r="O17" s="4">
        <f t="shared" si="5"/>
        <v>0.51621749688630092</v>
      </c>
    </row>
    <row r="18" spans="1:15" x14ac:dyDescent="0.2">
      <c r="A18" s="4">
        <v>1.0246886366141297</v>
      </c>
      <c r="B18" s="4">
        <f t="shared" si="0"/>
        <v>2.4388797286228857E-2</v>
      </c>
      <c r="D18" s="4">
        <f t="shared" si="2"/>
        <v>-6.2974928593914591E-3</v>
      </c>
      <c r="E18" s="4">
        <f t="shared" si="1"/>
        <v>2.0532243263444022E-3</v>
      </c>
      <c r="F18" s="4">
        <v>27</v>
      </c>
      <c r="H18" s="4">
        <v>-6.2974928593914591E-3</v>
      </c>
      <c r="I18" s="4">
        <v>2.0532243263444022E-3</v>
      </c>
      <c r="J18" s="4">
        <v>27</v>
      </c>
      <c r="K18" s="4">
        <f t="shared" si="3"/>
        <v>0.4821006319117927</v>
      </c>
      <c r="L18" s="4">
        <f t="shared" si="6"/>
        <v>0.12423507988048588</v>
      </c>
      <c r="M18" s="4">
        <f t="shared" si="4"/>
        <v>31.183005050001956</v>
      </c>
      <c r="O18" s="4">
        <f t="shared" si="5"/>
        <v>0.56112395903744905</v>
      </c>
    </row>
    <row r="19" spans="1:15" x14ac:dyDescent="0.2">
      <c r="A19" s="4">
        <v>1.0307984654548064</v>
      </c>
      <c r="B19" s="4">
        <f t="shared" si="0"/>
        <v>3.0333711101529021E-2</v>
      </c>
      <c r="D19" s="4">
        <f t="shared" si="2"/>
        <v>2.0532243263444022E-3</v>
      </c>
      <c r="E19" s="4">
        <f t="shared" si="1"/>
        <v>1.0403941512080263E-2</v>
      </c>
      <c r="F19" s="4">
        <v>40</v>
      </c>
      <c r="H19" s="4">
        <v>2.0532243263444022E-3</v>
      </c>
      <c r="I19" s="4">
        <v>1.0403941512080263E-2</v>
      </c>
      <c r="J19" s="4">
        <v>40</v>
      </c>
      <c r="K19" s="4">
        <f t="shared" si="3"/>
        <v>0.60811356810726069</v>
      </c>
      <c r="L19" s="4">
        <f t="shared" si="6"/>
        <v>0.12601293619546799</v>
      </c>
      <c r="M19" s="4">
        <f t="shared" si="4"/>
        <v>31.629246985062466</v>
      </c>
      <c r="O19" s="4">
        <f t="shared" si="5"/>
        <v>2.2153390521809615</v>
      </c>
    </row>
    <row r="20" spans="1:15" x14ac:dyDescent="0.2">
      <c r="A20" s="4">
        <v>0.97732173913043474</v>
      </c>
      <c r="B20" s="4">
        <f t="shared" si="0"/>
        <v>-2.2939367813899787E-2</v>
      </c>
      <c r="D20" s="4">
        <f t="shared" si="2"/>
        <v>1.0403941512080263E-2</v>
      </c>
      <c r="E20" s="4">
        <f t="shared" si="1"/>
        <v>1.8754658697816125E-2</v>
      </c>
      <c r="F20" s="4">
        <v>31</v>
      </c>
      <c r="H20" s="4">
        <v>1.0403941512080263E-2</v>
      </c>
      <c r="I20" s="4">
        <v>1.8754658697816125E-2</v>
      </c>
      <c r="J20" s="4">
        <v>31</v>
      </c>
      <c r="K20" s="4">
        <f t="shared" si="3"/>
        <v>0.72364144247168005</v>
      </c>
      <c r="L20" s="4">
        <f t="shared" si="6"/>
        <v>0.11552787436441936</v>
      </c>
      <c r="M20" s="4">
        <f t="shared" si="4"/>
        <v>28.997496465469258</v>
      </c>
      <c r="O20" s="4">
        <f t="shared" si="5"/>
        <v>0.1382885039949335</v>
      </c>
    </row>
    <row r="21" spans="1:15" x14ac:dyDescent="0.2">
      <c r="A21" s="4">
        <v>0.98871805822478465</v>
      </c>
      <c r="B21" s="4">
        <f t="shared" si="0"/>
        <v>-1.1346065630912436E-2</v>
      </c>
      <c r="D21" s="4">
        <f t="shared" si="2"/>
        <v>1.8754658697816125E-2</v>
      </c>
      <c r="E21" s="4">
        <f t="shared" si="1"/>
        <v>2.7105375883551986E-2</v>
      </c>
      <c r="F21" s="4">
        <v>13</v>
      </c>
      <c r="H21" s="4">
        <v>1.8754658697816125E-2</v>
      </c>
      <c r="I21" s="4">
        <v>2.7105375883551986E-2</v>
      </c>
      <c r="J21" s="4">
        <v>13</v>
      </c>
      <c r="K21" s="4">
        <f t="shared" si="3"/>
        <v>0.81937382469747888</v>
      </c>
      <c r="L21" s="4">
        <f t="shared" si="6"/>
        <v>9.5732382225798829E-2</v>
      </c>
      <c r="M21" s="4">
        <f t="shared" si="4"/>
        <v>24.028827938675505</v>
      </c>
      <c r="O21" s="4">
        <f t="shared" si="5"/>
        <v>5.062046555551392</v>
      </c>
    </row>
    <row r="22" spans="1:15" x14ac:dyDescent="0.2">
      <c r="A22" s="4">
        <v>0.94715812965695978</v>
      </c>
      <c r="B22" s="4">
        <f t="shared" si="0"/>
        <v>-5.4289220161193072E-2</v>
      </c>
      <c r="D22" s="4">
        <f t="shared" si="2"/>
        <v>2.7105375883551986E-2</v>
      </c>
      <c r="E22" s="4">
        <f t="shared" si="1"/>
        <v>3.5456093069287847E-2</v>
      </c>
      <c r="F22" s="4">
        <v>21</v>
      </c>
      <c r="H22" s="4">
        <v>2.7105375883551986E-2</v>
      </c>
      <c r="I22" s="4">
        <v>3.5456093069287847E-2</v>
      </c>
      <c r="J22" s="4">
        <v>21</v>
      </c>
      <c r="K22" s="4">
        <f t="shared" si="3"/>
        <v>0.89107572470312923</v>
      </c>
      <c r="L22" s="4">
        <f t="shared" si="6"/>
        <v>7.1701900005650354E-2</v>
      </c>
      <c r="M22" s="4">
        <f t="shared" si="4"/>
        <v>17.997176901418239</v>
      </c>
      <c r="O22" s="4">
        <f t="shared" si="5"/>
        <v>0.501020055021274</v>
      </c>
    </row>
    <row r="23" spans="1:15" x14ac:dyDescent="0.2">
      <c r="A23" s="4">
        <v>0.96199597157298677</v>
      </c>
      <c r="B23" s="4">
        <f t="shared" si="0"/>
        <v>-3.8745015879266195E-2</v>
      </c>
      <c r="D23" s="4">
        <f t="shared" si="2"/>
        <v>3.5456093069287847E-2</v>
      </c>
      <c r="E23" s="4">
        <f t="shared" si="1"/>
        <v>4.3806810255023712E-2</v>
      </c>
      <c r="F23" s="4">
        <v>14</v>
      </c>
      <c r="H23" s="4">
        <v>3.5456093069287847E-2</v>
      </c>
      <c r="I23" s="4">
        <v>4.3806810255023712E-2</v>
      </c>
      <c r="J23" s="4">
        <v>14</v>
      </c>
      <c r="K23" s="4">
        <f t="shared" si="3"/>
        <v>0.939615870625926</v>
      </c>
      <c r="L23" s="4">
        <f t="shared" si="6"/>
        <v>4.8540145922796762E-2</v>
      </c>
      <c r="M23" s="4">
        <f t="shared" si="4"/>
        <v>12.183576626621987</v>
      </c>
      <c r="O23" s="4">
        <f t="shared" si="5"/>
        <v>0.27080667462989072</v>
      </c>
    </row>
    <row r="24" spans="1:15" x14ac:dyDescent="0.2">
      <c r="A24" s="4">
        <v>1.0067554221151189</v>
      </c>
      <c r="B24" s="4">
        <f t="shared" si="0"/>
        <v>6.7327064961539545E-3</v>
      </c>
      <c r="D24" s="4">
        <f t="shared" si="2"/>
        <v>4.3806810255023712E-2</v>
      </c>
      <c r="E24" s="4">
        <f t="shared" si="1"/>
        <v>5.2157527440759577E-2</v>
      </c>
      <c r="F24" s="4">
        <v>9</v>
      </c>
      <c r="H24" s="4">
        <v>4.3806810255023712E-2</v>
      </c>
      <c r="I24" s="4">
        <v>5.2157527440759577E-2</v>
      </c>
      <c r="J24" s="4">
        <v>9</v>
      </c>
      <c r="K24" s="4">
        <f t="shared" si="3"/>
        <v>0.9693167037508218</v>
      </c>
      <c r="L24" s="4">
        <f t="shared" si="6"/>
        <v>2.9700833124895798E-2</v>
      </c>
      <c r="M24" s="4">
        <f t="shared" si="4"/>
        <v>7.4549091143488457</v>
      </c>
      <c r="O24" s="4">
        <f t="shared" si="5"/>
        <v>0.32023272293518618</v>
      </c>
    </row>
    <row r="25" spans="1:15" x14ac:dyDescent="0.2">
      <c r="A25" s="4">
        <v>0.94113953853398213</v>
      </c>
      <c r="B25" s="4">
        <f t="shared" si="0"/>
        <v>-6.0663862893999838E-2</v>
      </c>
      <c r="D25" s="4">
        <f t="shared" si="2"/>
        <v>5.2157527440759577E-2</v>
      </c>
      <c r="E25" s="4">
        <f t="shared" si="1"/>
        <v>6.0508244626495442E-2</v>
      </c>
      <c r="F25" s="4">
        <v>4</v>
      </c>
      <c r="H25" s="4">
        <v>5.2157527440759577E-2</v>
      </c>
      <c r="I25" s="5" t="s">
        <v>27</v>
      </c>
      <c r="J25" s="4">
        <v>7</v>
      </c>
      <c r="K25" s="4">
        <v>1</v>
      </c>
      <c r="L25" s="4">
        <f t="shared" si="6"/>
        <v>3.0683296249178205E-2</v>
      </c>
      <c r="M25" s="4">
        <f t="shared" si="4"/>
        <v>7.7015073585437293</v>
      </c>
      <c r="O25" s="4">
        <f t="shared" si="5"/>
        <v>6.3898215139023565E-2</v>
      </c>
    </row>
    <row r="26" spans="1:15" x14ac:dyDescent="0.2">
      <c r="A26" s="4">
        <v>1.027393262174783</v>
      </c>
      <c r="B26" s="4">
        <f t="shared" si="0"/>
        <v>2.7024780897136252E-2</v>
      </c>
      <c r="D26" s="4">
        <f t="shared" si="2"/>
        <v>6.0508244626495442E-2</v>
      </c>
      <c r="E26" s="4">
        <f>E5</f>
        <v>6.8858961812231265E-2</v>
      </c>
      <c r="F26" s="4">
        <v>3</v>
      </c>
    </row>
    <row r="27" spans="1:15" x14ac:dyDescent="0.2">
      <c r="A27" s="4">
        <v>1.0640396087821113</v>
      </c>
      <c r="B27" s="4">
        <f t="shared" si="0"/>
        <v>6.2072616525547998E-2</v>
      </c>
    </row>
    <row r="28" spans="1:15" x14ac:dyDescent="0.2">
      <c r="A28" s="4">
        <v>0.94458217323315141</v>
      </c>
      <c r="B28" s="4">
        <f t="shared" si="0"/>
        <v>-5.70125939900194E-2</v>
      </c>
      <c r="F28" s="4">
        <f>SUM(F11:F26)</f>
        <v>251</v>
      </c>
      <c r="N28" s="4" t="s">
        <v>28</v>
      </c>
      <c r="O28" s="4">
        <f>SUM(O12:O25)</f>
        <v>10.473185310383114</v>
      </c>
    </row>
    <row r="29" spans="1:15" x14ac:dyDescent="0.2">
      <c r="A29" s="4">
        <v>1</v>
      </c>
      <c r="B29" s="4">
        <f t="shared" si="0"/>
        <v>0</v>
      </c>
      <c r="N29" s="4" t="s">
        <v>29</v>
      </c>
      <c r="O29" s="4">
        <f>14-3</f>
        <v>11</v>
      </c>
    </row>
    <row r="30" spans="1:15" x14ac:dyDescent="0.2">
      <c r="A30" s="4">
        <v>0.96022773156747154</v>
      </c>
      <c r="B30" s="4">
        <f t="shared" si="0"/>
        <v>-4.0584802269778328E-2</v>
      </c>
      <c r="N30" s="4" t="s">
        <v>30</v>
      </c>
      <c r="O30" s="4">
        <f>CHIINV(0.05,O29)</f>
        <v>19.675137572682498</v>
      </c>
    </row>
    <row r="31" spans="1:15" x14ac:dyDescent="0.2">
      <c r="A31" s="4">
        <v>1.011185400109331</v>
      </c>
      <c r="B31" s="4">
        <f t="shared" si="0"/>
        <v>1.1123306123205171E-2</v>
      </c>
    </row>
    <row r="32" spans="1:15" x14ac:dyDescent="0.2">
      <c r="A32" s="4">
        <v>1.0097309435688442</v>
      </c>
      <c r="B32" s="4">
        <f t="shared" si="0"/>
        <v>9.6839028582867952E-3</v>
      </c>
    </row>
    <row r="33" spans="1:2" x14ac:dyDescent="0.2">
      <c r="A33" s="4">
        <v>1.050862814546353</v>
      </c>
      <c r="B33" s="4">
        <f t="shared" si="0"/>
        <v>4.9611554875088157E-2</v>
      </c>
    </row>
    <row r="34" spans="1:2" x14ac:dyDescent="0.2">
      <c r="A34" s="4">
        <v>1.0085436588807024</v>
      </c>
      <c r="B34" s="4">
        <f t="shared" si="0"/>
        <v>8.5073683830896377E-3</v>
      </c>
    </row>
    <row r="35" spans="1:2" x14ac:dyDescent="0.2">
      <c r="A35" s="4">
        <v>0.9708556773140592</v>
      </c>
      <c r="B35" s="4">
        <f t="shared" si="0"/>
        <v>-2.9577454782020982E-2</v>
      </c>
    </row>
    <row r="36" spans="1:2" x14ac:dyDescent="0.2">
      <c r="A36" s="4">
        <v>0.98563080371437717</v>
      </c>
      <c r="B36" s="4">
        <f t="shared" si="0"/>
        <v>-1.4473432922624907E-2</v>
      </c>
    </row>
    <row r="37" spans="1:2" x14ac:dyDescent="0.2">
      <c r="A37" s="4">
        <v>0.99301522842639589</v>
      </c>
      <c r="B37" s="4">
        <f t="shared" si="0"/>
        <v>-7.0092792777225561E-3</v>
      </c>
    </row>
    <row r="38" spans="1:2" x14ac:dyDescent="0.2">
      <c r="A38" s="4">
        <v>1.0166032797611746</v>
      </c>
      <c r="B38" s="4">
        <f t="shared" si="0"/>
        <v>1.6466952231613353E-2</v>
      </c>
    </row>
    <row r="39" spans="1:2" x14ac:dyDescent="0.2">
      <c r="A39" s="4">
        <v>0.96230741381391038</v>
      </c>
      <c r="B39" s="4">
        <f t="shared" si="0"/>
        <v>-3.8421322384770432E-2</v>
      </c>
    </row>
    <row r="40" spans="1:2" x14ac:dyDescent="0.2">
      <c r="A40" s="4">
        <v>0.99410584399297708</v>
      </c>
      <c r="B40" s="4">
        <f t="shared" si="0"/>
        <v>-5.9115951041445658E-3</v>
      </c>
    </row>
    <row r="41" spans="1:2" x14ac:dyDescent="0.2">
      <c r="A41" s="4">
        <v>1.0328833943063791</v>
      </c>
      <c r="B41" s="4">
        <f t="shared" si="0"/>
        <v>3.2354303133262922E-2</v>
      </c>
    </row>
    <row r="42" spans="1:2" x14ac:dyDescent="0.2">
      <c r="A42" s="4">
        <v>1.0260554492529415</v>
      </c>
      <c r="B42" s="4">
        <f t="shared" si="0"/>
        <v>2.5721789394428454E-2</v>
      </c>
    </row>
    <row r="43" spans="1:2" x14ac:dyDescent="0.2">
      <c r="A43" s="4">
        <v>1.0372177915327541</v>
      </c>
      <c r="B43" s="4">
        <f t="shared" si="0"/>
        <v>3.6541927960585675E-2</v>
      </c>
    </row>
    <row r="44" spans="1:2" x14ac:dyDescent="0.2">
      <c r="A44" s="4">
        <v>1.0071535136375809</v>
      </c>
      <c r="B44" s="4">
        <f t="shared" si="0"/>
        <v>7.1280486296334449E-3</v>
      </c>
    </row>
    <row r="45" spans="1:2" x14ac:dyDescent="0.2">
      <c r="A45" s="4">
        <v>0.9911121239744759</v>
      </c>
      <c r="B45" s="4">
        <f t="shared" si="0"/>
        <v>-8.9276087974824066E-3</v>
      </c>
    </row>
    <row r="46" spans="1:2" x14ac:dyDescent="0.2">
      <c r="A46" s="4">
        <v>1.0107687591017092</v>
      </c>
      <c r="B46" s="4">
        <f t="shared" si="0"/>
        <v>1.071118895267417E-2</v>
      </c>
    </row>
    <row r="47" spans="1:2" x14ac:dyDescent="0.2">
      <c r="A47" s="4">
        <v>0.97869194312796204</v>
      </c>
      <c r="B47" s="4">
        <f t="shared" si="0"/>
        <v>-2.1538350802535609E-2</v>
      </c>
    </row>
    <row r="48" spans="1:2" x14ac:dyDescent="0.2">
      <c r="A48" s="4">
        <v>1.0169294541510092</v>
      </c>
      <c r="B48" s="4">
        <f t="shared" si="0"/>
        <v>1.6787748043937779E-2</v>
      </c>
    </row>
    <row r="49" spans="1:2" x14ac:dyDescent="0.2">
      <c r="A49" s="4">
        <v>1.0095238095238095</v>
      </c>
      <c r="B49" s="4">
        <f t="shared" si="0"/>
        <v>9.4787439545437387E-3</v>
      </c>
    </row>
    <row r="50" spans="1:2" x14ac:dyDescent="0.2">
      <c r="A50" s="4">
        <v>1.0006037735849056</v>
      </c>
      <c r="B50" s="4">
        <f t="shared" si="0"/>
        <v>6.0359138696852884E-4</v>
      </c>
    </row>
    <row r="51" spans="1:2" x14ac:dyDescent="0.2">
      <c r="A51" s="4">
        <v>1.0076557550158396</v>
      </c>
      <c r="B51" s="4">
        <f t="shared" si="0"/>
        <v>7.6265984392609731E-3</v>
      </c>
    </row>
    <row r="52" spans="1:2" x14ac:dyDescent="0.2">
      <c r="A52" s="4">
        <v>0.97776862906545903</v>
      </c>
      <c r="B52" s="4">
        <f t="shared" si="0"/>
        <v>-2.2482212533430922E-2</v>
      </c>
    </row>
    <row r="53" spans="1:2" x14ac:dyDescent="0.2">
      <c r="A53" s="4">
        <v>0.98327272727272719</v>
      </c>
      <c r="B53" s="4">
        <f t="shared" si="0"/>
        <v>-1.6868753497762356E-2</v>
      </c>
    </row>
    <row r="54" spans="1:2" x14ac:dyDescent="0.2">
      <c r="A54" s="4">
        <v>0.97625350358143881</v>
      </c>
      <c r="B54" s="4">
        <f t="shared" si="0"/>
        <v>-2.4032989018866715E-2</v>
      </c>
    </row>
    <row r="55" spans="1:2" x14ac:dyDescent="0.2">
      <c r="A55" s="4">
        <v>1.0411117313980383</v>
      </c>
      <c r="B55" s="4">
        <f t="shared" si="0"/>
        <v>4.0289114707140389E-2</v>
      </c>
    </row>
    <row r="56" spans="1:2" x14ac:dyDescent="0.2">
      <c r="A56" s="4">
        <v>1.0287257267608871</v>
      </c>
      <c r="B56" s="4">
        <f t="shared" si="0"/>
        <v>2.8320877844642371E-2</v>
      </c>
    </row>
    <row r="57" spans="1:2" x14ac:dyDescent="0.2">
      <c r="A57" s="4">
        <v>0.97907591496332691</v>
      </c>
      <c r="B57" s="4">
        <f t="shared" si="0"/>
        <v>-2.1146096083773908E-2</v>
      </c>
    </row>
    <row r="58" spans="1:2" x14ac:dyDescent="0.2">
      <c r="A58" s="4">
        <v>1.0457466631174659</v>
      </c>
      <c r="B58" s="4">
        <f t="shared" si="0"/>
        <v>4.4731140436170803E-2</v>
      </c>
    </row>
    <row r="59" spans="1:2" x14ac:dyDescent="0.2">
      <c r="A59" s="4">
        <v>0.99941818181818187</v>
      </c>
      <c r="B59" s="4">
        <f t="shared" si="0"/>
        <v>-5.8198750369602495E-4</v>
      </c>
    </row>
    <row r="60" spans="1:2" x14ac:dyDescent="0.2">
      <c r="A60" s="4">
        <v>0.99661621306942205</v>
      </c>
      <c r="B60" s="4">
        <f t="shared" si="0"/>
        <v>-3.38952488524097E-3</v>
      </c>
    </row>
    <row r="61" spans="1:2" x14ac:dyDescent="0.2">
      <c r="A61" s="4">
        <v>1.0033952758205251</v>
      </c>
      <c r="B61" s="4">
        <f t="shared" si="0"/>
        <v>3.3895248852409453E-3</v>
      </c>
    </row>
    <row r="62" spans="1:2" x14ac:dyDescent="0.2">
      <c r="A62" s="4">
        <v>1.0409329064182797</v>
      </c>
      <c r="B62" s="4">
        <f t="shared" si="0"/>
        <v>4.0117336468624039E-2</v>
      </c>
    </row>
    <row r="63" spans="1:2" x14ac:dyDescent="0.2">
      <c r="A63" s="4">
        <v>1.0071306232304518</v>
      </c>
      <c r="B63" s="4">
        <f t="shared" si="0"/>
        <v>7.1053205480176278E-3</v>
      </c>
    </row>
    <row r="64" spans="1:2" x14ac:dyDescent="0.2">
      <c r="A64" s="4">
        <v>1.0303682365598861</v>
      </c>
      <c r="B64" s="4">
        <f t="shared" si="0"/>
        <v>2.9916249572825009E-2</v>
      </c>
    </row>
    <row r="65" spans="1:2" x14ac:dyDescent="0.2">
      <c r="A65" s="4">
        <v>0.99050121261115598</v>
      </c>
      <c r="B65" s="4">
        <f t="shared" ref="B65:B128" si="7">LN(A65)</f>
        <v>-9.5441886028310632E-3</v>
      </c>
    </row>
    <row r="66" spans="1:2" x14ac:dyDescent="0.2">
      <c r="A66" s="4">
        <v>1.0042508331633</v>
      </c>
      <c r="B66" s="4">
        <f t="shared" si="7"/>
        <v>4.2418238942516723E-3</v>
      </c>
    </row>
    <row r="67" spans="1:2" x14ac:dyDescent="0.2">
      <c r="A67" s="4">
        <v>0.99685076699062003</v>
      </c>
      <c r="B67" s="4">
        <f t="shared" si="7"/>
        <v>-3.1542022793221952E-3</v>
      </c>
    </row>
    <row r="68" spans="1:2" x14ac:dyDescent="0.2">
      <c r="A68" s="4">
        <v>0.96918948298118079</v>
      </c>
      <c r="B68" s="4">
        <f t="shared" si="7"/>
        <v>-3.1295141335557705E-2</v>
      </c>
    </row>
    <row r="69" spans="1:2" x14ac:dyDescent="0.2">
      <c r="A69" s="4">
        <v>0.97045319126564089</v>
      </c>
      <c r="B69" s="4">
        <f t="shared" si="7"/>
        <v>-2.999210910179408E-2</v>
      </c>
    </row>
    <row r="70" spans="1:2" x14ac:dyDescent="0.2">
      <c r="A70" s="4">
        <v>0.99602715978041034</v>
      </c>
      <c r="B70" s="4">
        <f t="shared" si="7"/>
        <v>-3.9807529134936312E-3</v>
      </c>
    </row>
    <row r="71" spans="1:2" x14ac:dyDescent="0.2">
      <c r="A71" s="4">
        <v>0.95808252955254192</v>
      </c>
      <c r="B71" s="4">
        <f t="shared" si="7"/>
        <v>-4.2821356963387062E-2</v>
      </c>
    </row>
    <row r="72" spans="1:2" x14ac:dyDescent="0.2">
      <c r="A72" s="4">
        <v>0.94618121262584209</v>
      </c>
      <c r="B72" s="4">
        <f t="shared" si="7"/>
        <v>-5.5321171587961598E-2</v>
      </c>
    </row>
    <row r="73" spans="1:2" x14ac:dyDescent="0.2">
      <c r="A73" s="4">
        <v>1.0156399999999999</v>
      </c>
      <c r="B73" s="4">
        <f t="shared" si="7"/>
        <v>1.5518955657670348E-2</v>
      </c>
    </row>
    <row r="74" spans="1:2" x14ac:dyDescent="0.2">
      <c r="A74" s="4">
        <v>1.0627387657043836</v>
      </c>
      <c r="B74" s="4">
        <f t="shared" si="7"/>
        <v>6.0849317233478084E-2</v>
      </c>
    </row>
    <row r="75" spans="1:2" x14ac:dyDescent="0.2">
      <c r="A75" s="4">
        <v>1.048658464275126</v>
      </c>
      <c r="B75" s="4">
        <f t="shared" si="7"/>
        <v>4.7511694203558746E-2</v>
      </c>
    </row>
    <row r="76" spans="1:2" x14ac:dyDescent="0.2">
      <c r="A76" s="4">
        <v>1.037000388733788</v>
      </c>
      <c r="B76" s="4">
        <f t="shared" si="7"/>
        <v>3.6332304111146407E-2</v>
      </c>
    </row>
    <row r="77" spans="1:2" x14ac:dyDescent="0.2">
      <c r="A77" s="4">
        <v>1.0021128680479825</v>
      </c>
      <c r="B77" s="4">
        <f t="shared" si="7"/>
        <v>2.110639081411049E-3</v>
      </c>
    </row>
    <row r="78" spans="1:2" x14ac:dyDescent="0.2">
      <c r="A78" s="4">
        <v>0.97823573420390397</v>
      </c>
      <c r="B78" s="4">
        <f t="shared" si="7"/>
        <v>-2.2004600973767947E-2</v>
      </c>
    </row>
    <row r="79" spans="1:2" x14ac:dyDescent="0.2">
      <c r="A79" s="4">
        <v>0.97121601891121467</v>
      </c>
      <c r="B79" s="4">
        <f t="shared" si="7"/>
        <v>-2.9206364876338292E-2</v>
      </c>
    </row>
    <row r="80" spans="1:2" x14ac:dyDescent="0.2">
      <c r="A80" s="4">
        <v>0.97705633903643785</v>
      </c>
      <c r="B80" s="4">
        <f t="shared" si="7"/>
        <v>-2.3210963262695693E-2</v>
      </c>
    </row>
    <row r="81" spans="1:2" x14ac:dyDescent="0.2">
      <c r="A81" s="4">
        <v>1.0446569220060811</v>
      </c>
      <c r="B81" s="4">
        <f t="shared" si="7"/>
        <v>4.368852721271841E-2</v>
      </c>
    </row>
    <row r="82" spans="1:2" x14ac:dyDescent="0.2">
      <c r="A82" s="4">
        <v>0.99614251648197505</v>
      </c>
      <c r="B82" s="4">
        <f t="shared" si="7"/>
        <v>-3.8649427964457068E-3</v>
      </c>
    </row>
    <row r="83" spans="1:2" x14ac:dyDescent="0.2">
      <c r="A83" s="4">
        <v>0.95599521227909601</v>
      </c>
      <c r="B83" s="4">
        <f t="shared" si="7"/>
        <v>-4.5002374019535628E-2</v>
      </c>
    </row>
    <row r="84" spans="1:2" x14ac:dyDescent="0.2">
      <c r="A84" s="4">
        <v>1.0215790248932097</v>
      </c>
      <c r="B84" s="4">
        <f t="shared" si="7"/>
        <v>2.1349493901697849E-2</v>
      </c>
    </row>
    <row r="85" spans="1:2" x14ac:dyDescent="0.2">
      <c r="A85" s="4">
        <v>0.96366520077860285</v>
      </c>
      <c r="B85" s="4">
        <f t="shared" si="7"/>
        <v>-3.701134679181705E-2</v>
      </c>
    </row>
    <row r="86" spans="1:2" x14ac:dyDescent="0.2">
      <c r="A86" s="4">
        <v>1.0146255704346525</v>
      </c>
      <c r="B86" s="4">
        <f t="shared" si="7"/>
        <v>1.4519648311342335E-2</v>
      </c>
    </row>
    <row r="87" spans="1:2" x14ac:dyDescent="0.2">
      <c r="A87" s="4">
        <v>1.0069308755760369</v>
      </c>
      <c r="B87" s="4">
        <f t="shared" si="7"/>
        <v>6.9069674637764998E-3</v>
      </c>
    </row>
    <row r="88" spans="1:2" x14ac:dyDescent="0.2">
      <c r="A88" s="4">
        <v>1.0240178669498041</v>
      </c>
      <c r="B88" s="4">
        <f t="shared" si="7"/>
        <v>2.3733974658266179E-2</v>
      </c>
    </row>
    <row r="89" spans="1:2" x14ac:dyDescent="0.2">
      <c r="A89" s="4">
        <v>1.0614609031427651</v>
      </c>
      <c r="B89" s="4">
        <f t="shared" si="7"/>
        <v>5.964616977563008E-2</v>
      </c>
    </row>
    <row r="90" spans="1:2" x14ac:dyDescent="0.2">
      <c r="A90" s="4">
        <v>0.99104015090272168</v>
      </c>
      <c r="B90" s="4">
        <f t="shared" si="7"/>
        <v>-9.0002299302763596E-3</v>
      </c>
    </row>
    <row r="91" spans="1:2" x14ac:dyDescent="0.2">
      <c r="A91" s="4">
        <v>0.98086465909863374</v>
      </c>
      <c r="B91" s="4">
        <f t="shared" si="7"/>
        <v>-1.9320791117271533E-2</v>
      </c>
    </row>
    <row r="92" spans="1:2" x14ac:dyDescent="0.2">
      <c r="A92" s="4">
        <v>1.0086628088291347</v>
      </c>
      <c r="B92" s="4">
        <f t="shared" si="7"/>
        <v>8.6255020005236108E-3</v>
      </c>
    </row>
    <row r="93" spans="1:2" x14ac:dyDescent="0.2">
      <c r="A93" s="4">
        <v>0.99787007454739085</v>
      </c>
      <c r="B93" s="4">
        <f t="shared" si="7"/>
        <v>-2.132196969840711E-3</v>
      </c>
    </row>
    <row r="94" spans="1:2" x14ac:dyDescent="0.2">
      <c r="A94" s="4">
        <v>1.003236134540572</v>
      </c>
      <c r="B94" s="4">
        <f t="shared" si="7"/>
        <v>3.2309095267201667E-3</v>
      </c>
    </row>
    <row r="95" spans="1:2" x14ac:dyDescent="0.2">
      <c r="A95" s="4">
        <v>0.9844548917332967</v>
      </c>
      <c r="B95" s="4">
        <f t="shared" si="7"/>
        <v>-1.5667200405374657E-2</v>
      </c>
    </row>
    <row r="96" spans="1:2" x14ac:dyDescent="0.2">
      <c r="A96" s="4">
        <v>0.98692833240379252</v>
      </c>
      <c r="B96" s="4">
        <f t="shared" si="7"/>
        <v>-1.3157853731310922E-2</v>
      </c>
    </row>
    <row r="97" spans="1:2" x14ac:dyDescent="0.2">
      <c r="A97" s="4">
        <v>0.96577543884434724</v>
      </c>
      <c r="B97" s="4">
        <f t="shared" si="7"/>
        <v>-3.4823936758230943E-2</v>
      </c>
    </row>
    <row r="98" spans="1:2" x14ac:dyDescent="0.2">
      <c r="A98" s="4">
        <v>0.95428613224107661</v>
      </c>
      <c r="B98" s="4">
        <f t="shared" si="7"/>
        <v>-4.6791723529678766E-2</v>
      </c>
    </row>
    <row r="99" spans="1:2" x14ac:dyDescent="0.2">
      <c r="A99" s="4">
        <v>1.0454893845328428</v>
      </c>
      <c r="B99" s="4">
        <f t="shared" si="7"/>
        <v>4.4485086351353169E-2</v>
      </c>
    </row>
    <row r="100" spans="1:2" x14ac:dyDescent="0.2">
      <c r="A100" s="4">
        <v>0.98969979106337747</v>
      </c>
      <c r="B100" s="4">
        <f t="shared" si="7"/>
        <v>-1.0353623190580426E-2</v>
      </c>
    </row>
    <row r="101" spans="1:2" x14ac:dyDescent="0.2">
      <c r="A101" s="4">
        <v>1.0092592592592593</v>
      </c>
      <c r="B101" s="4">
        <f t="shared" si="7"/>
        <v>9.2166551049240476E-3</v>
      </c>
    </row>
    <row r="102" spans="1:2" x14ac:dyDescent="0.2">
      <c r="A102" s="4">
        <v>0.98223853211009171</v>
      </c>
      <c r="B102" s="4">
        <f t="shared" si="7"/>
        <v>-1.7921095735070402E-2</v>
      </c>
    </row>
    <row r="103" spans="1:2" x14ac:dyDescent="0.2">
      <c r="A103" s="4">
        <v>1.0285810356422327</v>
      </c>
      <c r="B103" s="4">
        <f t="shared" si="7"/>
        <v>2.8180217130803077E-2</v>
      </c>
    </row>
    <row r="104" spans="1:2" x14ac:dyDescent="0.2">
      <c r="A104" s="4">
        <v>0.98808615742254191</v>
      </c>
      <c r="B104" s="4">
        <f t="shared" si="7"/>
        <v>-1.1985381167336041E-2</v>
      </c>
    </row>
    <row r="105" spans="1:2" x14ac:dyDescent="0.2">
      <c r="A105" s="4">
        <v>1.0557291475204942</v>
      </c>
      <c r="B105" s="4">
        <f t="shared" si="7"/>
        <v>5.4231663294676255E-2</v>
      </c>
    </row>
    <row r="106" spans="1:2" x14ac:dyDescent="0.2">
      <c r="A106" s="4">
        <v>1.0043525192381351</v>
      </c>
      <c r="B106" s="4">
        <f t="shared" si="7"/>
        <v>4.3430744221872849E-3</v>
      </c>
    </row>
    <row r="107" spans="1:2" x14ac:dyDescent="0.2">
      <c r="A107" s="4">
        <v>0.96803494660934686</v>
      </c>
      <c r="B107" s="4">
        <f t="shared" si="7"/>
        <v>-3.2487090488056855E-2</v>
      </c>
    </row>
    <row r="108" spans="1:2" x14ac:dyDescent="0.2">
      <c r="A108" s="4">
        <v>1.018480051572237</v>
      </c>
      <c r="B108" s="4">
        <f t="shared" si="7"/>
        <v>1.8311370407726523E-2</v>
      </c>
    </row>
    <row r="109" spans="1:2" x14ac:dyDescent="0.2">
      <c r="A109" s="4">
        <v>0.97084886419579441</v>
      </c>
      <c r="B109" s="4">
        <f t="shared" si="7"/>
        <v>-2.9584472449353121E-2</v>
      </c>
    </row>
    <row r="110" spans="1:2" x14ac:dyDescent="0.2">
      <c r="A110" s="4">
        <v>1.0022818646093665</v>
      </c>
      <c r="B110" s="4">
        <f t="shared" si="7"/>
        <v>2.2792651100380806E-3</v>
      </c>
    </row>
    <row r="111" spans="1:2" x14ac:dyDescent="0.2">
      <c r="A111" s="4">
        <v>0.97401705695287655</v>
      </c>
      <c r="B111" s="4">
        <f t="shared" si="7"/>
        <v>-2.6326463220992823E-2</v>
      </c>
    </row>
    <row r="112" spans="1:2" x14ac:dyDescent="0.2">
      <c r="A112" s="4">
        <v>1.0313137684116795</v>
      </c>
      <c r="B112" s="4">
        <f t="shared" si="7"/>
        <v>3.0833492790552895E-2</v>
      </c>
    </row>
    <row r="113" spans="1:2" x14ac:dyDescent="0.2">
      <c r="A113" s="4">
        <v>1.0455444832176133</v>
      </c>
      <c r="B113" s="4">
        <f t="shared" si="7"/>
        <v>4.4537786296230217E-2</v>
      </c>
    </row>
    <row r="114" spans="1:2" x14ac:dyDescent="0.2">
      <c r="A114" s="4">
        <v>1.0096686508619208</v>
      </c>
      <c r="B114" s="4">
        <f t="shared" si="7"/>
        <v>9.6222085733964485E-3</v>
      </c>
    </row>
    <row r="115" spans="1:2" x14ac:dyDescent="0.2">
      <c r="A115" s="4">
        <v>1.0170392584514723</v>
      </c>
      <c r="B115" s="4">
        <f t="shared" si="7"/>
        <v>1.6895718535213638E-2</v>
      </c>
    </row>
    <row r="116" spans="1:2" x14ac:dyDescent="0.2">
      <c r="A116" s="4">
        <v>1.0313965956306124</v>
      </c>
      <c r="B116" s="4">
        <f t="shared" si="7"/>
        <v>3.0913801902700877E-2</v>
      </c>
    </row>
    <row r="117" spans="1:2" x14ac:dyDescent="0.2">
      <c r="A117" s="4">
        <v>0.96650531171826781</v>
      </c>
      <c r="B117" s="4">
        <f t="shared" si="7"/>
        <v>-3.4068484520330129E-2</v>
      </c>
    </row>
    <row r="118" spans="1:2" x14ac:dyDescent="0.2">
      <c r="A118" s="4">
        <v>1.0399327731092436</v>
      </c>
      <c r="B118" s="4">
        <f t="shared" si="7"/>
        <v>3.9156069822834302E-2</v>
      </c>
    </row>
    <row r="119" spans="1:2" x14ac:dyDescent="0.2">
      <c r="A119" s="4">
        <v>0.97372163682203117</v>
      </c>
      <c r="B119" s="4">
        <f t="shared" si="7"/>
        <v>-2.6629810003654095E-2</v>
      </c>
    </row>
    <row r="120" spans="1:2" x14ac:dyDescent="0.2">
      <c r="A120" s="4">
        <v>1.0176265560165976</v>
      </c>
      <c r="B120" s="4">
        <f t="shared" si="7"/>
        <v>1.7473009977631033E-2</v>
      </c>
    </row>
    <row r="121" spans="1:2" x14ac:dyDescent="0.2">
      <c r="A121" s="4">
        <v>1.0102100730688937</v>
      </c>
      <c r="B121" s="4">
        <f t="shared" si="7"/>
        <v>1.0158302363112798E-2</v>
      </c>
    </row>
    <row r="122" spans="1:2" x14ac:dyDescent="0.2">
      <c r="A122" s="4">
        <v>1.0090735897187511</v>
      </c>
      <c r="B122" s="4">
        <f t="shared" si="7"/>
        <v>9.032672030847835E-3</v>
      </c>
    </row>
    <row r="123" spans="1:2" x14ac:dyDescent="0.2">
      <c r="A123" s="4">
        <v>1.0310080000000001</v>
      </c>
      <c r="B123" s="4">
        <f t="shared" si="7"/>
        <v>3.0536964461556609E-2</v>
      </c>
    </row>
    <row r="124" spans="1:2" x14ac:dyDescent="0.2">
      <c r="A124" s="4">
        <v>0.9990378348179646</v>
      </c>
      <c r="B124" s="4">
        <f t="shared" si="7"/>
        <v>-9.6262836008052159E-4</v>
      </c>
    </row>
    <row r="125" spans="1:2" x14ac:dyDescent="0.2">
      <c r="A125" s="4">
        <v>1.0417236237106995</v>
      </c>
      <c r="B125" s="4">
        <f t="shared" si="7"/>
        <v>4.0876671787697605E-2</v>
      </c>
    </row>
    <row r="126" spans="1:2" x14ac:dyDescent="0.2">
      <c r="A126" s="4">
        <v>0.99442307118785611</v>
      </c>
      <c r="B126" s="4">
        <f t="shared" si="7"/>
        <v>-5.5925379406823366E-3</v>
      </c>
    </row>
    <row r="127" spans="1:2" x14ac:dyDescent="0.2">
      <c r="A127" s="4">
        <v>0.99343210172744723</v>
      </c>
      <c r="B127" s="4">
        <f t="shared" si="7"/>
        <v>-6.5895618245154332E-3</v>
      </c>
    </row>
    <row r="128" spans="1:2" x14ac:dyDescent="0.2">
      <c r="A128" s="4">
        <v>1.0028377358490566</v>
      </c>
      <c r="B128" s="4">
        <f t="shared" si="7"/>
        <v>2.8337170776945729E-3</v>
      </c>
    </row>
    <row r="129" spans="1:2" x14ac:dyDescent="0.2">
      <c r="A129" s="4">
        <v>1.0093922152984738</v>
      </c>
      <c r="B129" s="4">
        <f t="shared" ref="B129:B192" si="8">LN(A129)</f>
        <v>9.3483826875032719E-3</v>
      </c>
    </row>
    <row r="130" spans="1:2" x14ac:dyDescent="0.2">
      <c r="A130" s="4">
        <v>0.97858697921326543</v>
      </c>
      <c r="B130" s="4">
        <f t="shared" si="8"/>
        <v>-2.1645605740602054E-2</v>
      </c>
    </row>
    <row r="131" spans="1:2" x14ac:dyDescent="0.2">
      <c r="A131" s="4">
        <v>0.99427056349617526</v>
      </c>
      <c r="B131" s="4">
        <f t="shared" si="8"/>
        <v>-5.7459126881245605E-3</v>
      </c>
    </row>
    <row r="132" spans="1:2" x14ac:dyDescent="0.2">
      <c r="A132" s="4">
        <v>1.0009501915708812</v>
      </c>
      <c r="B132" s="4">
        <f t="shared" si="8"/>
        <v>9.4974042463143616E-4</v>
      </c>
    </row>
    <row r="133" spans="1:2" x14ac:dyDescent="0.2">
      <c r="A133" s="4">
        <v>1.0191389024987751</v>
      </c>
      <c r="B133" s="4">
        <f t="shared" si="8"/>
        <v>1.8958057511007556E-2</v>
      </c>
    </row>
    <row r="134" spans="1:2" x14ac:dyDescent="0.2">
      <c r="A134" s="4">
        <v>0.99155674408821859</v>
      </c>
      <c r="B134" s="4">
        <f t="shared" si="8"/>
        <v>-8.4791021120161781E-3</v>
      </c>
    </row>
    <row r="135" spans="1:2" x14ac:dyDescent="0.2">
      <c r="A135" s="4">
        <v>0.98390909090909096</v>
      </c>
      <c r="B135" s="4">
        <f t="shared" si="8"/>
        <v>-1.6221773485361139E-2</v>
      </c>
    </row>
    <row r="136" spans="1:2" x14ac:dyDescent="0.2">
      <c r="A136" s="4">
        <v>0.95860667097847174</v>
      </c>
      <c r="B136" s="4">
        <f t="shared" si="8"/>
        <v>-4.2274433196247393E-2</v>
      </c>
    </row>
    <row r="137" spans="1:2" x14ac:dyDescent="0.2">
      <c r="A137" s="4">
        <v>1.0130441767068272</v>
      </c>
      <c r="B137" s="4">
        <f t="shared" si="8"/>
        <v>1.2959834095358771E-2</v>
      </c>
    </row>
    <row r="138" spans="1:2" x14ac:dyDescent="0.2">
      <c r="A138" s="4">
        <v>0.96930005391519458</v>
      </c>
      <c r="B138" s="4">
        <f t="shared" si="8"/>
        <v>-3.1181061860761333E-2</v>
      </c>
    </row>
    <row r="139" spans="1:2" x14ac:dyDescent="0.2">
      <c r="A139" s="4">
        <v>1.0296436868108498</v>
      </c>
      <c r="B139" s="4">
        <f t="shared" si="8"/>
        <v>2.9212807257085246E-2</v>
      </c>
    </row>
    <row r="140" spans="1:2" x14ac:dyDescent="0.2">
      <c r="A140" s="4">
        <v>0.97019288823921945</v>
      </c>
      <c r="B140" s="4">
        <f t="shared" si="8"/>
        <v>-3.0260373398650234E-2</v>
      </c>
    </row>
    <row r="141" spans="1:2" x14ac:dyDescent="0.2">
      <c r="A141" s="4">
        <v>1.030722871835184</v>
      </c>
      <c r="B141" s="4">
        <f t="shared" si="8"/>
        <v>3.0260373398650186E-2</v>
      </c>
    </row>
    <row r="142" spans="1:2" x14ac:dyDescent="0.2">
      <c r="A142" s="4">
        <v>1.0059423559693665</v>
      </c>
      <c r="B142" s="4">
        <f t="shared" si="8"/>
        <v>5.9247698065687023E-3</v>
      </c>
    </row>
    <row r="143" spans="1:2" x14ac:dyDescent="0.2">
      <c r="A143" s="4">
        <v>0.97532853171594647</v>
      </c>
      <c r="B143" s="4">
        <f t="shared" si="8"/>
        <v>-2.4980909134981855E-2</v>
      </c>
    </row>
    <row r="144" spans="1:2" x14ac:dyDescent="0.2">
      <c r="A144" s="4">
        <v>1.006089068825911</v>
      </c>
      <c r="B144" s="4">
        <f t="shared" si="8"/>
        <v>6.0706053586345871E-3</v>
      </c>
    </row>
    <row r="145" spans="1:2" x14ac:dyDescent="0.2">
      <c r="A145" s="4">
        <v>0.99494575540031549</v>
      </c>
      <c r="B145" s="4">
        <f t="shared" si="8"/>
        <v>-5.067060495272631E-3</v>
      </c>
    </row>
    <row r="146" spans="1:2" x14ac:dyDescent="0.2">
      <c r="A146" s="4">
        <v>0.98890183135960652</v>
      </c>
      <c r="B146" s="4">
        <f t="shared" si="8"/>
        <v>-1.1160212792034005E-2</v>
      </c>
    </row>
    <row r="147" spans="1:2" x14ac:dyDescent="0.2">
      <c r="A147" s="4">
        <v>0.98975885875077707</v>
      </c>
      <c r="B147" s="4">
        <f t="shared" si="8"/>
        <v>-1.0293942542618739E-2</v>
      </c>
    </row>
    <row r="148" spans="1:2" x14ac:dyDescent="0.2">
      <c r="A148" s="4">
        <v>1.0165289256198347</v>
      </c>
      <c r="B148" s="4">
        <f t="shared" si="8"/>
        <v>1.6393809775676352E-2</v>
      </c>
    </row>
    <row r="149" spans="1:2" x14ac:dyDescent="0.2">
      <c r="A149" s="4">
        <v>1.0121951219512195</v>
      </c>
      <c r="B149" s="4">
        <f t="shared" si="8"/>
        <v>1.212136053234482E-2</v>
      </c>
    </row>
    <row r="150" spans="1:2" x14ac:dyDescent="0.2">
      <c r="A150" s="4">
        <v>0.96083534136546178</v>
      </c>
      <c r="B150" s="4">
        <f t="shared" si="8"/>
        <v>-3.995222562321981E-2</v>
      </c>
    </row>
    <row r="151" spans="1:2" x14ac:dyDescent="0.2">
      <c r="A151" s="4">
        <v>0.98224436567912798</v>
      </c>
      <c r="B151" s="4">
        <f t="shared" si="8"/>
        <v>-1.7915156697328859E-2</v>
      </c>
    </row>
    <row r="152" spans="1:2" x14ac:dyDescent="0.2">
      <c r="A152" s="4">
        <v>1.0712851063829787</v>
      </c>
      <c r="B152" s="4">
        <f t="shared" si="8"/>
        <v>6.8858961812231265E-2</v>
      </c>
    </row>
    <row r="153" spans="1:2" x14ac:dyDescent="0.2">
      <c r="A153" s="4">
        <v>0.98013918459436267</v>
      </c>
      <c r="B153" s="4">
        <f t="shared" si="8"/>
        <v>-2.0060692305840167E-2</v>
      </c>
    </row>
    <row r="154" spans="1:2" x14ac:dyDescent="0.2">
      <c r="A154" s="4">
        <v>1.0303786798080663</v>
      </c>
      <c r="B154" s="4">
        <f t="shared" si="8"/>
        <v>2.9926384973826818E-2</v>
      </c>
    </row>
    <row r="155" spans="1:2" x14ac:dyDescent="0.2">
      <c r="A155" s="4">
        <v>0.99902457443126402</v>
      </c>
      <c r="B155" s="4">
        <f t="shared" si="8"/>
        <v>-9.7590160584040025E-4</v>
      </c>
    </row>
    <row r="156" spans="1:2" x14ac:dyDescent="0.2">
      <c r="A156" s="4">
        <v>1.0118110236220472</v>
      </c>
      <c r="B156" s="4">
        <f t="shared" si="8"/>
        <v>1.1741817876683195E-2</v>
      </c>
    </row>
    <row r="157" spans="1:2" x14ac:dyDescent="0.2">
      <c r="A157" s="4">
        <v>0.98540077821011673</v>
      </c>
      <c r="B157" s="4">
        <f t="shared" si="8"/>
        <v>-1.4706839132260702E-2</v>
      </c>
    </row>
    <row r="158" spans="1:2" x14ac:dyDescent="0.2">
      <c r="A158" s="4">
        <v>0.98322592873388936</v>
      </c>
      <c r="B158" s="4">
        <f t="shared" si="8"/>
        <v>-1.6916349298251424E-2</v>
      </c>
    </row>
    <row r="159" spans="1:2" x14ac:dyDescent="0.2">
      <c r="A159" s="4">
        <v>1.0301365461847389</v>
      </c>
      <c r="B159" s="4">
        <f t="shared" si="8"/>
        <v>2.9691362566433316E-2</v>
      </c>
    </row>
    <row r="160" spans="1:2" x14ac:dyDescent="0.2">
      <c r="A160" s="4">
        <v>1.0253251411284034</v>
      </c>
      <c r="B160" s="4">
        <f t="shared" si="8"/>
        <v>2.5009773146623594E-2</v>
      </c>
    </row>
    <row r="161" spans="1:2" x14ac:dyDescent="0.2">
      <c r="A161" s="4">
        <v>1.0095209125475286</v>
      </c>
      <c r="B161" s="4">
        <f t="shared" si="8"/>
        <v>9.4758743041103467E-3</v>
      </c>
    </row>
    <row r="162" spans="1:2" x14ac:dyDescent="0.2">
      <c r="A162" s="4">
        <v>1.0338977943835121</v>
      </c>
      <c r="B162" s="4">
        <f t="shared" si="8"/>
        <v>3.333592631053893E-2</v>
      </c>
    </row>
    <row r="163" spans="1:2" x14ac:dyDescent="0.2">
      <c r="A163" s="4">
        <v>1.0045463818377873</v>
      </c>
      <c r="B163" s="4">
        <f t="shared" si="8"/>
        <v>4.5360782614050996E-3</v>
      </c>
    </row>
    <row r="164" spans="1:2" x14ac:dyDescent="0.2">
      <c r="A164" s="4">
        <v>0.99364646493951081</v>
      </c>
      <c r="B164" s="4">
        <f t="shared" si="8"/>
        <v>-6.3738046657487125E-3</v>
      </c>
    </row>
    <row r="165" spans="1:2" x14ac:dyDescent="0.2">
      <c r="A165" s="4">
        <v>0.97445255474452552</v>
      </c>
      <c r="B165" s="4">
        <f t="shared" si="8"/>
        <v>-2.5879447987820721E-2</v>
      </c>
    </row>
    <row r="166" spans="1:2" x14ac:dyDescent="0.2">
      <c r="A166" s="4">
        <v>1.0159101123595504</v>
      </c>
      <c r="B166" s="4">
        <f t="shared" si="8"/>
        <v>1.5784873155347535E-2</v>
      </c>
    </row>
    <row r="167" spans="1:2" x14ac:dyDescent="0.2">
      <c r="A167" s="4">
        <v>1.0166047307261252</v>
      </c>
      <c r="B167" s="4">
        <f t="shared" si="8"/>
        <v>1.6468379498221736E-2</v>
      </c>
    </row>
    <row r="168" spans="1:2" x14ac:dyDescent="0.2">
      <c r="A168" s="4">
        <v>0.99002001798717687</v>
      </c>
      <c r="B168" s="4">
        <f t="shared" si="8"/>
        <v>-1.0030115868859163E-2</v>
      </c>
    </row>
    <row r="169" spans="1:2" x14ac:dyDescent="0.2">
      <c r="A169" s="4">
        <v>1.0393846153846154</v>
      </c>
      <c r="B169" s="4">
        <f t="shared" si="8"/>
        <v>3.8628822043962181E-2</v>
      </c>
    </row>
    <row r="170" spans="1:2" x14ac:dyDescent="0.2">
      <c r="A170" s="4">
        <v>0.99207758888043085</v>
      </c>
      <c r="B170" s="4">
        <f t="shared" si="8"/>
        <v>-7.9539601586578659E-3</v>
      </c>
    </row>
    <row r="171" spans="1:2" x14ac:dyDescent="0.2">
      <c r="A171" s="4">
        <v>0.9795668978060702</v>
      </c>
      <c r="B171" s="4">
        <f t="shared" si="8"/>
        <v>-2.0644746016445198E-2</v>
      </c>
    </row>
    <row r="172" spans="1:2" x14ac:dyDescent="0.2">
      <c r="A172" s="4">
        <v>1.014505787809336</v>
      </c>
      <c r="B172" s="4">
        <f t="shared" si="8"/>
        <v>1.4401585353053296E-2</v>
      </c>
    </row>
    <row r="173" spans="1:2" x14ac:dyDescent="0.2">
      <c r="A173" s="4">
        <v>1.0116102833938632</v>
      </c>
      <c r="B173" s="4">
        <f t="shared" si="8"/>
        <v>1.1543401236365526E-2</v>
      </c>
    </row>
    <row r="174" spans="1:2" x14ac:dyDescent="0.2">
      <c r="A174" s="4">
        <v>0.99912367491166076</v>
      </c>
      <c r="B174" s="4">
        <f t="shared" si="8"/>
        <v>-8.767092856403505E-4</v>
      </c>
    </row>
    <row r="175" spans="1:2" x14ac:dyDescent="0.2">
      <c r="A175" s="4">
        <v>1.0176833408782255</v>
      </c>
      <c r="B175" s="4">
        <f t="shared" si="8"/>
        <v>1.7528809698085727E-2</v>
      </c>
    </row>
    <row r="176" spans="1:2" x14ac:dyDescent="0.2">
      <c r="A176" s="4">
        <v>0.98001056465289549</v>
      </c>
      <c r="B176" s="4">
        <f t="shared" si="8"/>
        <v>-2.0191927117569394E-2</v>
      </c>
    </row>
    <row r="177" spans="1:2" x14ac:dyDescent="0.2">
      <c r="A177" s="4">
        <v>1</v>
      </c>
      <c r="B177" s="4">
        <f t="shared" si="8"/>
        <v>0</v>
      </c>
    </row>
    <row r="178" spans="1:2" x14ac:dyDescent="0.2">
      <c r="A178" s="4">
        <v>1.0425531914893618</v>
      </c>
      <c r="B178" s="4">
        <f t="shared" si="8"/>
        <v>4.1672696400568081E-2</v>
      </c>
    </row>
    <row r="179" spans="1:2" x14ac:dyDescent="0.2">
      <c r="A179" s="4">
        <v>0.99575510204081641</v>
      </c>
      <c r="B179" s="4">
        <f t="shared" si="8"/>
        <v>-4.253933116471327E-3</v>
      </c>
    </row>
    <row r="180" spans="1:2" x14ac:dyDescent="0.2">
      <c r="A180" s="4">
        <v>0.97182598240148665</v>
      </c>
      <c r="B180" s="4">
        <f t="shared" si="8"/>
        <v>-2.8578521000707624E-2</v>
      </c>
    </row>
    <row r="181" spans="1:2" x14ac:dyDescent="0.2">
      <c r="A181" s="4">
        <v>1.0158029412591738</v>
      </c>
      <c r="B181" s="4">
        <f t="shared" si="8"/>
        <v>1.5679374890929607E-2</v>
      </c>
    </row>
    <row r="182" spans="1:2" x14ac:dyDescent="0.2">
      <c r="A182" s="4">
        <v>0.96022145328719732</v>
      </c>
      <c r="B182" s="4">
        <f t="shared" si="8"/>
        <v>-4.0591340615415125E-2</v>
      </c>
    </row>
    <row r="183" spans="1:2" x14ac:dyDescent="0.2">
      <c r="A183" s="4">
        <v>0.99458025830258301</v>
      </c>
      <c r="B183" s="4">
        <f t="shared" si="8"/>
        <v>-5.434481779866958E-3</v>
      </c>
    </row>
    <row r="184" spans="1:2" x14ac:dyDescent="0.2">
      <c r="A184" s="4">
        <v>0.9873333333333334</v>
      </c>
      <c r="B184" s="4">
        <f t="shared" si="8"/>
        <v>-1.2747572822502587E-2</v>
      </c>
    </row>
    <row r="185" spans="1:2" x14ac:dyDescent="0.2">
      <c r="A185" s="4">
        <v>1.0036696709039132</v>
      </c>
      <c r="B185" s="4">
        <f t="shared" si="8"/>
        <v>3.6629540889600294E-3</v>
      </c>
    </row>
    <row r="186" spans="1:2" x14ac:dyDescent="0.2">
      <c r="A186" s="4">
        <v>0.97712647712647704</v>
      </c>
      <c r="B186" s="4">
        <f t="shared" si="8"/>
        <v>-2.3139180736015789E-2</v>
      </c>
    </row>
    <row r="187" spans="1:2" x14ac:dyDescent="0.2">
      <c r="A187" s="4">
        <v>1.0234089684487817</v>
      </c>
      <c r="B187" s="4">
        <f t="shared" si="8"/>
        <v>2.3139180736015758E-2</v>
      </c>
    </row>
    <row r="188" spans="1:2" x14ac:dyDescent="0.2">
      <c r="A188" s="4">
        <v>1.0073125073125073</v>
      </c>
      <c r="B188" s="4">
        <f t="shared" si="8"/>
        <v>7.2859005602225729E-3</v>
      </c>
    </row>
    <row r="189" spans="1:2" x14ac:dyDescent="0.2">
      <c r="A189" s="4">
        <v>1.0235786050293281</v>
      </c>
      <c r="B189" s="4">
        <f t="shared" si="8"/>
        <v>2.3304923394283545E-2</v>
      </c>
    </row>
    <row r="190" spans="1:2" x14ac:dyDescent="0.2">
      <c r="A190" s="4">
        <v>1.0159716312056739</v>
      </c>
      <c r="B190" s="4">
        <f t="shared" si="8"/>
        <v>1.5845426724803147E-2</v>
      </c>
    </row>
    <row r="191" spans="1:2" x14ac:dyDescent="0.2">
      <c r="A191" s="4">
        <v>1.004132577555636</v>
      </c>
      <c r="B191" s="4">
        <f t="shared" si="8"/>
        <v>4.1240619099915873E-3</v>
      </c>
    </row>
    <row r="192" spans="1:2" x14ac:dyDescent="0.2">
      <c r="A192" s="4">
        <v>0.98545646672784415</v>
      </c>
      <c r="B192" s="4">
        <f t="shared" si="8"/>
        <v>-1.4650327157194757E-2</v>
      </c>
    </row>
    <row r="193" spans="1:2" x14ac:dyDescent="0.2">
      <c r="A193" s="4">
        <v>1.0132061628760087</v>
      </c>
      <c r="B193" s="4">
        <f t="shared" ref="B193:B256" si="9">LN(A193)</f>
        <v>1.3119721712759432E-2</v>
      </c>
    </row>
    <row r="194" spans="1:2" x14ac:dyDescent="0.2">
      <c r="A194" s="4">
        <v>1.0087172060379881</v>
      </c>
      <c r="B194" s="4">
        <f t="shared" si="9"/>
        <v>8.6794305697229339E-3</v>
      </c>
    </row>
    <row r="195" spans="1:2" x14ac:dyDescent="0.2">
      <c r="A195" s="4">
        <v>0.99050222259035314</v>
      </c>
      <c r="B195" s="4">
        <f t="shared" si="9"/>
        <v>-9.5431689385748406E-3</v>
      </c>
    </row>
    <row r="196" spans="1:2" x14ac:dyDescent="0.2">
      <c r="A196" s="4">
        <v>0.97995818815331004</v>
      </c>
      <c r="B196" s="4">
        <f t="shared" si="9"/>
        <v>-2.024537337738647E-2</v>
      </c>
    </row>
    <row r="197" spans="1:2" x14ac:dyDescent="0.2">
      <c r="A197" s="4">
        <v>0.98756968938445788</v>
      </c>
      <c r="B197" s="4">
        <f t="shared" si="9"/>
        <v>-1.2508213168348345E-2</v>
      </c>
    </row>
    <row r="198" spans="1:2" x14ac:dyDescent="0.2">
      <c r="A198" s="4">
        <v>0.96759699300095048</v>
      </c>
      <c r="B198" s="4">
        <f t="shared" si="9"/>
        <v>-3.2939607939239168E-2</v>
      </c>
    </row>
    <row r="199" spans="1:2" x14ac:dyDescent="0.2">
      <c r="A199" s="4">
        <v>1.0027981187116748</v>
      </c>
      <c r="B199" s="4">
        <f t="shared" si="9"/>
        <v>2.7942112648155007E-3</v>
      </c>
    </row>
    <row r="200" spans="1:2" x14ac:dyDescent="0.2">
      <c r="A200" s="4">
        <v>1</v>
      </c>
      <c r="B200" s="4">
        <f t="shared" si="9"/>
        <v>0</v>
      </c>
    </row>
    <row r="201" spans="1:2" x14ac:dyDescent="0.2">
      <c r="A201" s="4">
        <v>1.0380254096414152</v>
      </c>
      <c r="B201" s="4">
        <f t="shared" si="9"/>
        <v>3.7320263867409421E-2</v>
      </c>
    </row>
    <row r="202" spans="1:2" x14ac:dyDescent="0.2">
      <c r="A202" s="4">
        <v>0.98927621607709681</v>
      </c>
      <c r="B202" s="4">
        <f t="shared" si="9"/>
        <v>-1.0781698105304605E-2</v>
      </c>
    </row>
    <row r="203" spans="1:2" x14ac:dyDescent="0.2">
      <c r="A203" s="4">
        <v>0.9620454414060241</v>
      </c>
      <c r="B203" s="4">
        <f t="shared" si="9"/>
        <v>-3.8693593043235198E-2</v>
      </c>
    </row>
    <row r="204" spans="1:2" x14ac:dyDescent="0.2">
      <c r="A204" s="4">
        <v>0.99906853760403835</v>
      </c>
      <c r="B204" s="4">
        <f t="shared" si="9"/>
        <v>-9.3189647663334031E-4</v>
      </c>
    </row>
    <row r="205" spans="1:2" x14ac:dyDescent="0.2">
      <c r="A205" s="4">
        <v>1.0112781954887218</v>
      </c>
      <c r="B205" s="4">
        <f t="shared" si="9"/>
        <v>1.1215070820140003E-2</v>
      </c>
    </row>
    <row r="206" spans="1:2" x14ac:dyDescent="0.2">
      <c r="A206" s="4">
        <v>1.028817843866171</v>
      </c>
      <c r="B206" s="4">
        <f t="shared" si="9"/>
        <v>2.8410418699728487E-2</v>
      </c>
    </row>
    <row r="207" spans="1:2" x14ac:dyDescent="0.2">
      <c r="A207" s="4">
        <v>1.0252934034803722</v>
      </c>
      <c r="B207" s="4">
        <f t="shared" si="9"/>
        <v>2.4978818927354301E-2</v>
      </c>
    </row>
    <row r="208" spans="1:2" x14ac:dyDescent="0.2">
      <c r="A208" s="4">
        <v>1.0431644534664073</v>
      </c>
      <c r="B208" s="4">
        <f t="shared" si="9"/>
        <v>4.2258837095138432E-2</v>
      </c>
    </row>
    <row r="209" spans="1:2" x14ac:dyDescent="0.2">
      <c r="A209" s="4">
        <v>0.9848108108108109</v>
      </c>
      <c r="B209" s="4">
        <f t="shared" si="9"/>
        <v>-1.5305726500731063E-2</v>
      </c>
    </row>
    <row r="210" spans="1:2" x14ac:dyDescent="0.2">
      <c r="A210" s="4">
        <v>1.0051320050496733</v>
      </c>
      <c r="B210" s="4">
        <f t="shared" si="9"/>
        <v>5.118881193737929E-3</v>
      </c>
    </row>
    <row r="211" spans="1:2" x14ac:dyDescent="0.2">
      <c r="A211" s="4">
        <v>0.97610921501706482</v>
      </c>
      <c r="B211" s="4">
        <f t="shared" si="9"/>
        <v>-2.4180798197214741E-2</v>
      </c>
    </row>
    <row r="212" spans="1:2" x14ac:dyDescent="0.2">
      <c r="A212" s="4">
        <v>0.97902097902097907</v>
      </c>
      <c r="B212" s="4">
        <f t="shared" si="9"/>
        <v>-2.1202207650602937E-2</v>
      </c>
    </row>
    <row r="213" spans="1:2" x14ac:dyDescent="0.2">
      <c r="A213" s="4">
        <v>1.0491142857142857</v>
      </c>
      <c r="B213" s="4">
        <f t="shared" si="9"/>
        <v>4.7946270776579557E-2</v>
      </c>
    </row>
    <row r="214" spans="1:2" x14ac:dyDescent="0.2">
      <c r="A214" s="4">
        <v>1.0255181241319207</v>
      </c>
      <c r="B214" s="4">
        <f t="shared" si="9"/>
        <v>2.5197971832847749E-2</v>
      </c>
    </row>
    <row r="215" spans="1:2" x14ac:dyDescent="0.2">
      <c r="A215" s="4">
        <v>1.0556086679413639</v>
      </c>
      <c r="B215" s="4">
        <f t="shared" si="9"/>
        <v>5.4117537001499696E-2</v>
      </c>
    </row>
    <row r="216" spans="1:2" x14ac:dyDescent="0.2">
      <c r="A216" s="4">
        <v>1.0534591194968554</v>
      </c>
      <c r="B216" s="4">
        <f t="shared" si="9"/>
        <v>5.2079149044889694E-2</v>
      </c>
    </row>
    <row r="217" spans="1:2" x14ac:dyDescent="0.2">
      <c r="A217" s="4">
        <v>0.9962746268656717</v>
      </c>
      <c r="B217" s="4">
        <f t="shared" si="9"/>
        <v>-3.7323296191988094E-3</v>
      </c>
    </row>
    <row r="218" spans="1:2" x14ac:dyDescent="0.2">
      <c r="A218" s="4">
        <v>0.99249742323641499</v>
      </c>
      <c r="B218" s="4">
        <f t="shared" si="9"/>
        <v>-7.5308626595119365E-3</v>
      </c>
    </row>
    <row r="219" spans="1:2" x14ac:dyDescent="0.2">
      <c r="A219" s="4">
        <v>1.0150944307588272</v>
      </c>
      <c r="B219" s="4">
        <f t="shared" si="9"/>
        <v>1.4981643396613656E-2</v>
      </c>
    </row>
    <row r="220" spans="1:2" x14ac:dyDescent="0.2">
      <c r="A220" s="4">
        <v>1.0081844352977565</v>
      </c>
      <c r="B220" s="4">
        <f t="shared" si="9"/>
        <v>8.1511244374809465E-3</v>
      </c>
    </row>
    <row r="221" spans="1:2" x14ac:dyDescent="0.2">
      <c r="A221" s="4">
        <v>1.0376165191740414</v>
      </c>
      <c r="B221" s="4">
        <f t="shared" si="9"/>
        <v>3.692627445431599E-2</v>
      </c>
    </row>
    <row r="222" spans="1:2" x14ac:dyDescent="0.2">
      <c r="A222" s="4">
        <v>1.002137869862858</v>
      </c>
      <c r="B222" s="4">
        <f t="shared" si="9"/>
        <v>2.1355878709052043E-3</v>
      </c>
    </row>
    <row r="223" spans="1:2" x14ac:dyDescent="0.2">
      <c r="A223" s="4">
        <v>0.99289653450740978</v>
      </c>
      <c r="B223" s="4">
        <f t="shared" si="9"/>
        <v>-7.1288152222119512E-3</v>
      </c>
    </row>
    <row r="224" spans="1:2" x14ac:dyDescent="0.2">
      <c r="A224" s="4">
        <v>1.0114285714285713</v>
      </c>
      <c r="B224" s="4">
        <f t="shared" si="9"/>
        <v>1.1363758650315003E-2</v>
      </c>
    </row>
    <row r="225" spans="1:2" x14ac:dyDescent="0.2">
      <c r="A225" s="4">
        <v>1.0444971751412431</v>
      </c>
      <c r="B225" s="4">
        <f t="shared" si="9"/>
        <v>4.3535597502681739E-2</v>
      </c>
    </row>
    <row r="226" spans="1:2" x14ac:dyDescent="0.2">
      <c r="A226" s="4">
        <v>1.008113546377031</v>
      </c>
      <c r="B226" s="4">
        <f t="shared" si="9"/>
        <v>8.080808520489537E-3</v>
      </c>
    </row>
    <row r="227" spans="1:2" x14ac:dyDescent="0.2">
      <c r="A227" s="4">
        <v>0.99529982401167527</v>
      </c>
      <c r="B227" s="4">
        <f t="shared" si="9"/>
        <v>-4.7112565495106128E-3</v>
      </c>
    </row>
    <row r="228" spans="1:2" x14ac:dyDescent="0.2">
      <c r="A228" s="4">
        <v>0.96159568733153644</v>
      </c>
      <c r="B228" s="4">
        <f t="shared" si="9"/>
        <v>-3.9161200099420319E-2</v>
      </c>
    </row>
    <row r="229" spans="1:2" x14ac:dyDescent="0.2">
      <c r="A229" s="4">
        <v>1.025227609095394</v>
      </c>
      <c r="B229" s="4">
        <f t="shared" si="9"/>
        <v>2.491464559326283E-2</v>
      </c>
    </row>
    <row r="230" spans="1:2" x14ac:dyDescent="0.2">
      <c r="A230" s="4">
        <v>1.0109363721866182</v>
      </c>
      <c r="B230" s="4">
        <f t="shared" si="9"/>
        <v>1.0877002535178471E-2</v>
      </c>
    </row>
    <row r="231" spans="1:2" x14ac:dyDescent="0.2">
      <c r="A231" s="4">
        <v>1.0337956251757934</v>
      </c>
      <c r="B231" s="4">
        <f t="shared" si="9"/>
        <v>3.3237101981133554E-2</v>
      </c>
    </row>
    <row r="232" spans="1:2" x14ac:dyDescent="0.2">
      <c r="A232" s="4">
        <v>1.0281283355308595</v>
      </c>
      <c r="B232" s="4">
        <f t="shared" si="9"/>
        <v>2.7739999251671418E-2</v>
      </c>
    </row>
    <row r="233" spans="1:2" x14ac:dyDescent="0.2">
      <c r="A233" s="4">
        <v>1.0330788804071247</v>
      </c>
      <c r="B233" s="4">
        <f t="shared" si="9"/>
        <v>3.2543547732471423E-2</v>
      </c>
    </row>
    <row r="234" spans="1:2" x14ac:dyDescent="0.2">
      <c r="A234" s="4">
        <v>0.9846108374384237</v>
      </c>
      <c r="B234" s="4">
        <f t="shared" si="9"/>
        <v>-1.5508804773230222E-2</v>
      </c>
    </row>
    <row r="235" spans="1:2" x14ac:dyDescent="0.2">
      <c r="A235" s="4">
        <v>0.98687186055354326</v>
      </c>
      <c r="B235" s="4">
        <f t="shared" si="9"/>
        <v>-1.3215075176993385E-2</v>
      </c>
    </row>
    <row r="236" spans="1:2" x14ac:dyDescent="0.2">
      <c r="A236" s="4">
        <v>1.0120252266136718</v>
      </c>
      <c r="B236" s="4">
        <f t="shared" si="9"/>
        <v>1.1953498038454633E-2</v>
      </c>
    </row>
    <row r="237" spans="1:2" x14ac:dyDescent="0.2">
      <c r="A237" s="4">
        <v>1.0137859175249468</v>
      </c>
      <c r="B237" s="4">
        <f t="shared" si="9"/>
        <v>1.3691756177376129E-2</v>
      </c>
    </row>
    <row r="238" spans="1:2" x14ac:dyDescent="0.2">
      <c r="A238" s="4">
        <v>0.96788156698422734</v>
      </c>
      <c r="B238" s="4">
        <f t="shared" si="9"/>
        <v>-3.2645547347496244E-2</v>
      </c>
    </row>
    <row r="239" spans="1:2" x14ac:dyDescent="0.2">
      <c r="A239" s="4">
        <v>0.97894586370969394</v>
      </c>
      <c r="B239" s="4">
        <f t="shared" si="9"/>
        <v>-2.1278935519208939E-2</v>
      </c>
    </row>
    <row r="240" spans="1:2" x14ac:dyDescent="0.2">
      <c r="A240" s="4">
        <v>1.0208602778589011</v>
      </c>
      <c r="B240" s="4">
        <f t="shared" si="9"/>
        <v>2.0645681491694243E-2</v>
      </c>
    </row>
    <row r="241" spans="1:2" x14ac:dyDescent="0.2">
      <c r="A241" s="4">
        <v>1.0185132208100045</v>
      </c>
      <c r="B241" s="4">
        <f t="shared" si="9"/>
        <v>1.8343937268128246E-2</v>
      </c>
    </row>
    <row r="242" spans="1:2" x14ac:dyDescent="0.2">
      <c r="A242" s="4">
        <v>1.0357314822245405</v>
      </c>
      <c r="B242" s="4">
        <f t="shared" si="9"/>
        <v>3.5107923200575604E-2</v>
      </c>
    </row>
    <row r="243" spans="1:2" x14ac:dyDescent="0.2">
      <c r="A243" s="4">
        <v>1.0072639225181599</v>
      </c>
      <c r="B243" s="4">
        <f t="shared" si="9"/>
        <v>7.2376673002306031E-3</v>
      </c>
    </row>
    <row r="244" spans="1:2" x14ac:dyDescent="0.2">
      <c r="A244" s="4">
        <v>0.98557692307692313</v>
      </c>
      <c r="B244" s="4">
        <f t="shared" si="9"/>
        <v>-1.4528100562909744E-2</v>
      </c>
    </row>
    <row r="245" spans="1:2" x14ac:dyDescent="0.2">
      <c r="A245" s="4">
        <v>1.0189073170731708</v>
      </c>
      <c r="B245" s="4">
        <f t="shared" si="9"/>
        <v>1.8730795318053273E-2</v>
      </c>
    </row>
    <row r="246" spans="1:2" x14ac:dyDescent="0.2">
      <c r="A246" s="4">
        <v>1</v>
      </c>
      <c r="B246" s="4">
        <f t="shared" si="9"/>
        <v>0</v>
      </c>
    </row>
    <row r="247" spans="1:2" x14ac:dyDescent="0.2">
      <c r="A247" s="4">
        <v>1.0071812941649592</v>
      </c>
      <c r="B247" s="4">
        <f t="shared" si="9"/>
        <v>7.1556314597294533E-3</v>
      </c>
    </row>
    <row r="248" spans="1:2" x14ac:dyDescent="0.2">
      <c r="A248" s="4">
        <v>1</v>
      </c>
      <c r="B248" s="4">
        <f t="shared" si="9"/>
        <v>0</v>
      </c>
    </row>
    <row r="249" spans="1:2" x14ac:dyDescent="0.2">
      <c r="A249" s="4">
        <v>1.008917367000038</v>
      </c>
      <c r="B249" s="4">
        <f t="shared" si="9"/>
        <v>8.877842081283371E-3</v>
      </c>
    </row>
    <row r="250" spans="1:2" x14ac:dyDescent="0.2">
      <c r="A250" s="4">
        <v>1.0005842112206245</v>
      </c>
      <c r="B250" s="4">
        <f t="shared" si="9"/>
        <v>5.8404063568450305E-4</v>
      </c>
    </row>
    <row r="251" spans="1:2" x14ac:dyDescent="0.2">
      <c r="A251" s="4">
        <v>1.0088333898368931</v>
      </c>
      <c r="B251" s="4">
        <f t="shared" si="9"/>
        <v>8.7946036903088273E-3</v>
      </c>
    </row>
  </sheetData>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chi sq test</vt:lpstr>
      <vt:lpstr>simulation</vt:lpstr>
      <vt:lpstr>chi sq lognormal </vt:lpstr>
    </vt:vector>
  </TitlesOfParts>
  <Company>Le Moyne College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Wright</dc:creator>
  <cp:lastModifiedBy>Wright</cp:lastModifiedBy>
  <dcterms:created xsi:type="dcterms:W3CDTF">2014-09-30T11:50:21Z</dcterms:created>
  <dcterms:modified xsi:type="dcterms:W3CDTF">2014-10-06T15:43:10Z</dcterms:modified>
</cp:coreProperties>
</file>