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195" windowHeight="774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K22" i="1" l="1"/>
  <c r="K20" i="1" l="1"/>
  <c r="K44" i="1" s="1"/>
  <c r="M44" i="1" s="1"/>
  <c r="K19" i="1"/>
  <c r="J29" i="1" s="1"/>
  <c r="K18" i="1"/>
  <c r="C17" i="1"/>
  <c r="C21" i="1"/>
  <c r="K24" i="1" l="1"/>
  <c r="K26" i="1" s="1"/>
  <c r="C18" i="1"/>
  <c r="C20" i="1" s="1"/>
  <c r="K29" i="1" l="1"/>
  <c r="M29" i="1" s="1"/>
  <c r="C19" i="1"/>
  <c r="C22" i="1" s="1"/>
  <c r="H18" i="1" s="1"/>
  <c r="J30" i="1" l="1"/>
  <c r="K30" i="1" s="1"/>
  <c r="J31" i="1" l="1"/>
  <c r="K31" i="1" s="1"/>
  <c r="M30" i="1"/>
  <c r="J32" i="1" l="1"/>
  <c r="K32" i="1" s="1"/>
  <c r="M31" i="1"/>
  <c r="J33" i="1" l="1"/>
  <c r="K33" i="1" s="1"/>
  <c r="M32" i="1"/>
  <c r="J34" i="1" l="1"/>
  <c r="K34" i="1" s="1"/>
  <c r="M33" i="1"/>
  <c r="J35" i="1" l="1"/>
  <c r="K35" i="1" s="1"/>
  <c r="M34" i="1"/>
  <c r="J36" i="1" l="1"/>
  <c r="K36" i="1" s="1"/>
  <c r="M35" i="1"/>
  <c r="J37" i="1" l="1"/>
  <c r="K37" i="1" s="1"/>
  <c r="M36" i="1"/>
  <c r="J38" i="1" l="1"/>
  <c r="K38" i="1" s="1"/>
  <c r="M37" i="1"/>
  <c r="J39" i="1" l="1"/>
  <c r="K39" i="1" s="1"/>
  <c r="M38" i="1"/>
  <c r="J40" i="1" l="1"/>
  <c r="K40" i="1" s="1"/>
  <c r="M39" i="1"/>
  <c r="J41" i="1" l="1"/>
  <c r="K41" i="1" s="1"/>
  <c r="M40" i="1"/>
  <c r="J42" i="1" l="1"/>
  <c r="K42" i="1" s="1"/>
  <c r="M41" i="1"/>
  <c r="J43" i="1" l="1"/>
  <c r="K43" i="1" s="1"/>
  <c r="M42" i="1"/>
  <c r="J44" i="1" l="1"/>
  <c r="M43" i="1"/>
  <c r="L29" i="1" a="1"/>
  <c r="L41" i="1" l="1"/>
  <c r="L30" i="1"/>
  <c r="L31" i="1"/>
  <c r="L36" i="1"/>
  <c r="L29" i="1"/>
  <c r="L34" i="1"/>
  <c r="L35" i="1"/>
  <c r="L44" i="1"/>
  <c r="L33" i="1"/>
  <c r="L42" i="1"/>
  <c r="L43" i="1"/>
  <c r="L32" i="1"/>
  <c r="L37" i="1"/>
  <c r="L38" i="1"/>
  <c r="L39" i="1"/>
  <c r="L40" i="1"/>
  <c r="L46" i="1" l="1"/>
</calcChain>
</file>

<file path=xl/sharedStrings.xml><?xml version="1.0" encoding="utf-8"?>
<sst xmlns="http://schemas.openxmlformats.org/spreadsheetml/2006/main" count="31" uniqueCount="31">
  <si>
    <t>Printer Simulation Analysis</t>
  </si>
  <si>
    <t>Given Information</t>
  </si>
  <si>
    <t>mean</t>
  </si>
  <si>
    <t>st dev</t>
  </si>
  <si>
    <t>Selling Price</t>
  </si>
  <si>
    <t>Marginal Production Cost</t>
  </si>
  <si>
    <t>Fixed Production Cost</t>
  </si>
  <si>
    <t>Production Capacity</t>
  </si>
  <si>
    <t>Minimum Required Profit</t>
  </si>
  <si>
    <t>Model Calculations</t>
  </si>
  <si>
    <t># Produced</t>
  </si>
  <si>
    <t>1st year demand</t>
  </si>
  <si>
    <t>1st Year Demand</t>
  </si>
  <si>
    <t>Revenue</t>
  </si>
  <si>
    <t>Marginal Cost</t>
  </si>
  <si>
    <t>Fixed Cost</t>
  </si>
  <si>
    <t>Profit</t>
  </si>
  <si>
    <t>random value</t>
  </si>
  <si>
    <t>trials</t>
  </si>
  <si>
    <t>profit</t>
  </si>
  <si>
    <t>average</t>
  </si>
  <si>
    <t>minimum</t>
  </si>
  <si>
    <t>maximum</t>
  </si>
  <si>
    <t>% with Profit &gt;$3M</t>
  </si>
  <si>
    <t>range</t>
  </si>
  <si>
    <t># of classes</t>
  </si>
  <si>
    <t>width</t>
  </si>
  <si>
    <t>start</t>
  </si>
  <si>
    <t>end</t>
  </si>
  <si>
    <t>frequency</t>
  </si>
  <si>
    <t>label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</si>
</sst>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&quot;$&quot;#,##0"/>
    <numFmt numFmtId="167" formatCode="&quot;$&quot;#,##0.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">
    <xf numFmtId="0" fontId="0" fillId="0" borderId="0" xfId="0"/>
    <xf numFmtId="0" fontId="2" fillId="2" borderId="0" xfId="0" applyFont="1" applyFill="1"/>
    <xf numFmtId="0" fontId="0" fillId="4" borderId="0" xfId="0" applyFill="1"/>
    <xf numFmtId="0" fontId="2" fillId="4" borderId="0" xfId="0" applyFont="1" applyFill="1"/>
    <xf numFmtId="0" fontId="0" fillId="0" borderId="0" xfId="0" applyAlignment="1">
      <alignment horizontal="right"/>
    </xf>
    <xf numFmtId="165" fontId="0" fillId="0" borderId="0" xfId="2" applyNumberFormat="1" applyFont="1"/>
    <xf numFmtId="164" fontId="0" fillId="0" borderId="1" xfId="1" applyNumberFormat="1" applyFont="1" applyBorder="1"/>
    <xf numFmtId="165" fontId="0" fillId="0" borderId="1" xfId="2" applyNumberFormat="1" applyFont="1" applyBorder="1"/>
    <xf numFmtId="165" fontId="0" fillId="0" borderId="0" xfId="0" applyNumberFormat="1"/>
    <xf numFmtId="165" fontId="0" fillId="0" borderId="1" xfId="0" applyNumberFormat="1" applyBorder="1"/>
    <xf numFmtId="164" fontId="0" fillId="3" borderId="1" xfId="0" applyNumberFormat="1" applyFill="1" applyBorder="1"/>
    <xf numFmtId="165" fontId="0" fillId="5" borderId="1" xfId="0" applyNumberFormat="1" applyFill="1" applyBorder="1"/>
    <xf numFmtId="166" fontId="0" fillId="0" borderId="0" xfId="0" applyNumberFormat="1"/>
    <xf numFmtId="9" fontId="0" fillId="0" borderId="0" xfId="3" applyFont="1"/>
    <xf numFmtId="167" fontId="0" fillId="0" borderId="0" xfId="0" applyNumberFormat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Frequency of Profits over 500 Trials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Sheet1!$M$29:$M$44</c:f>
              <c:numCache>
                <c:formatCode>"$"#,##0.00</c:formatCode>
                <c:ptCount val="16"/>
                <c:pt idx="0">
                  <c:v>-0.3</c:v>
                </c:pt>
                <c:pt idx="1">
                  <c:v>0.7</c:v>
                </c:pt>
                <c:pt idx="2">
                  <c:v>1.7</c:v>
                </c:pt>
                <c:pt idx="3">
                  <c:v>2.7</c:v>
                </c:pt>
                <c:pt idx="4">
                  <c:v>3.7</c:v>
                </c:pt>
                <c:pt idx="5">
                  <c:v>4.7</c:v>
                </c:pt>
                <c:pt idx="6">
                  <c:v>5.7</c:v>
                </c:pt>
                <c:pt idx="7">
                  <c:v>6.7</c:v>
                </c:pt>
                <c:pt idx="8">
                  <c:v>7.7</c:v>
                </c:pt>
                <c:pt idx="9">
                  <c:v>8.6999999999999993</c:v>
                </c:pt>
                <c:pt idx="10">
                  <c:v>9.6999999999999993</c:v>
                </c:pt>
                <c:pt idx="11">
                  <c:v>10.7</c:v>
                </c:pt>
                <c:pt idx="12">
                  <c:v>11.7</c:v>
                </c:pt>
                <c:pt idx="13">
                  <c:v>12.7</c:v>
                </c:pt>
                <c:pt idx="14">
                  <c:v>13.7</c:v>
                </c:pt>
                <c:pt idx="15">
                  <c:v>14.7</c:v>
                </c:pt>
              </c:numCache>
            </c:numRef>
          </c:cat>
          <c:val>
            <c:numRef>
              <c:f>Sheet1!$L$29:$L$44</c:f>
              <c:numCache>
                <c:formatCode>General</c:formatCode>
                <c:ptCount val="16"/>
                <c:pt idx="0">
                  <c:v>8</c:v>
                </c:pt>
                <c:pt idx="1">
                  <c:v>4</c:v>
                </c:pt>
                <c:pt idx="2">
                  <c:v>10</c:v>
                </c:pt>
                <c:pt idx="3">
                  <c:v>10</c:v>
                </c:pt>
                <c:pt idx="4">
                  <c:v>21</c:v>
                </c:pt>
                <c:pt idx="5">
                  <c:v>19</c:v>
                </c:pt>
                <c:pt idx="6">
                  <c:v>29</c:v>
                </c:pt>
                <c:pt idx="7">
                  <c:v>43</c:v>
                </c:pt>
                <c:pt idx="8">
                  <c:v>47</c:v>
                </c:pt>
                <c:pt idx="9">
                  <c:v>61</c:v>
                </c:pt>
                <c:pt idx="10">
                  <c:v>47</c:v>
                </c:pt>
                <c:pt idx="11">
                  <c:v>50</c:v>
                </c:pt>
                <c:pt idx="12">
                  <c:v>47</c:v>
                </c:pt>
                <c:pt idx="13">
                  <c:v>31</c:v>
                </c:pt>
                <c:pt idx="14">
                  <c:v>21</c:v>
                </c:pt>
                <c:pt idx="15">
                  <c:v>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6127872"/>
        <c:axId val="296289024"/>
      </c:barChart>
      <c:catAx>
        <c:axId val="2961278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Marginal profits in $M</a:t>
                </a:r>
              </a:p>
            </c:rich>
          </c:tx>
          <c:layout/>
          <c:overlay val="0"/>
        </c:title>
        <c:numFmt formatCode="&quot;$&quot;#,##0.00" sourceLinked="1"/>
        <c:majorTickMark val="out"/>
        <c:minorTickMark val="none"/>
        <c:tickLblPos val="nextTo"/>
        <c:crossAx val="296289024"/>
        <c:crosses val="autoZero"/>
        <c:auto val="1"/>
        <c:lblAlgn val="ctr"/>
        <c:lblOffset val="100"/>
        <c:noMultiLvlLbl val="0"/>
      </c:catAx>
      <c:valAx>
        <c:axId val="2962890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961278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124558</xdr:colOff>
      <xdr:row>16</xdr:row>
      <xdr:rowOff>87923</xdr:rowOff>
    </xdr:from>
    <xdr:to>
      <xdr:col>3</xdr:col>
      <xdr:colOff>556848</xdr:colOff>
      <xdr:row>16</xdr:row>
      <xdr:rowOff>87923</xdr:rowOff>
    </xdr:to>
    <xdr:cxnSp macro="">
      <xdr:nvCxnSpPr>
        <xdr:cNvPr id="3" name="Straight Arrow Connector 2"/>
        <xdr:cNvCxnSpPr/>
      </xdr:nvCxnSpPr>
      <xdr:spPr>
        <a:xfrm flipH="1">
          <a:off x="3319096" y="3135923"/>
          <a:ext cx="432290" cy="0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496660</xdr:colOff>
      <xdr:row>28</xdr:row>
      <xdr:rowOff>13607</xdr:rowOff>
    </xdr:from>
    <xdr:to>
      <xdr:col>21</xdr:col>
      <xdr:colOff>170089</xdr:colOff>
      <xdr:row>41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18"/>
  <sheetViews>
    <sheetView showGridLines="0" tabSelected="1" topLeftCell="H13" zoomScale="140" zoomScaleNormal="140" workbookViewId="0">
      <selection activeCell="P26" sqref="P26"/>
    </sheetView>
  </sheetViews>
  <sheetFormatPr defaultRowHeight="15" x14ac:dyDescent="0.25"/>
  <cols>
    <col min="2" max="2" width="23.5703125" customWidth="1"/>
    <col min="3" max="3" width="15.140625" bestFit="1" customWidth="1"/>
    <col min="8" max="8" width="16.140625" bestFit="1" customWidth="1"/>
    <col min="10" max="10" width="20.42578125" customWidth="1"/>
    <col min="11" max="11" width="14.140625" customWidth="1"/>
  </cols>
  <sheetData>
    <row r="1" spans="1:8" x14ac:dyDescent="0.25">
      <c r="A1" s="1" t="s">
        <v>0</v>
      </c>
      <c r="B1" s="1"/>
      <c r="C1" s="1"/>
      <c r="D1" s="1"/>
      <c r="E1" s="1"/>
      <c r="F1" s="1"/>
      <c r="G1" s="1"/>
      <c r="H1" s="1"/>
    </row>
    <row r="3" spans="1:8" x14ac:dyDescent="0.25">
      <c r="A3" s="3" t="s">
        <v>1</v>
      </c>
      <c r="B3" s="3"/>
      <c r="C3" s="3"/>
      <c r="D3" s="3"/>
      <c r="E3" s="3"/>
      <c r="F3" s="3"/>
      <c r="G3" s="3"/>
      <c r="H3" s="3"/>
    </row>
    <row r="5" spans="1:8" x14ac:dyDescent="0.25">
      <c r="B5" t="s">
        <v>12</v>
      </c>
    </row>
    <row r="6" spans="1:8" x14ac:dyDescent="0.25">
      <c r="B6" s="4" t="s">
        <v>2</v>
      </c>
      <c r="C6" s="6">
        <v>50000</v>
      </c>
    </row>
    <row r="7" spans="1:8" x14ac:dyDescent="0.25">
      <c r="B7" s="4" t="s">
        <v>3</v>
      </c>
      <c r="C7" s="6">
        <v>20000</v>
      </c>
    </row>
    <row r="9" spans="1:8" x14ac:dyDescent="0.25">
      <c r="B9" t="s">
        <v>4</v>
      </c>
      <c r="C9" s="7">
        <v>700</v>
      </c>
    </row>
    <row r="10" spans="1:8" x14ac:dyDescent="0.25">
      <c r="B10" t="s">
        <v>5</v>
      </c>
      <c r="C10" s="7">
        <v>500</v>
      </c>
    </row>
    <row r="11" spans="1:8" x14ac:dyDescent="0.25">
      <c r="B11" t="s">
        <v>6</v>
      </c>
      <c r="C11" s="7">
        <v>1300000</v>
      </c>
    </row>
    <row r="12" spans="1:8" x14ac:dyDescent="0.25">
      <c r="B12" t="s">
        <v>7</v>
      </c>
      <c r="C12" s="6">
        <v>80000</v>
      </c>
    </row>
    <row r="13" spans="1:8" x14ac:dyDescent="0.25">
      <c r="B13" t="s">
        <v>8</v>
      </c>
      <c r="C13" s="7">
        <v>3000000</v>
      </c>
    </row>
    <row r="15" spans="1:8" x14ac:dyDescent="0.25">
      <c r="A15" s="3" t="s">
        <v>9</v>
      </c>
      <c r="B15" s="3"/>
      <c r="C15" s="2"/>
      <c r="D15" s="2"/>
      <c r="E15" s="2"/>
      <c r="F15" s="2"/>
      <c r="G15" s="2"/>
      <c r="H15" s="2"/>
    </row>
    <row r="17" spans="2:13" x14ac:dyDescent="0.25">
      <c r="B17" t="s">
        <v>11</v>
      </c>
      <c r="C17" s="10">
        <f ca="1">MAX(NORMINV(RAND(),C6,C7),0)</f>
        <v>74307.170824369139</v>
      </c>
      <c r="E17" t="s">
        <v>17</v>
      </c>
      <c r="G17" t="s">
        <v>18</v>
      </c>
      <c r="H17" t="s">
        <v>19</v>
      </c>
    </row>
    <row r="18" spans="2:13" x14ac:dyDescent="0.25">
      <c r="B18" t="s">
        <v>10</v>
      </c>
      <c r="C18" s="6">
        <f ca="1">IF(C17&lt;=C12,C17,C12)</f>
        <v>74307.170824369139</v>
      </c>
      <c r="H18" s="8">
        <f ca="1">C22</f>
        <v>13561434.164873831</v>
      </c>
      <c r="J18" t="s">
        <v>20</v>
      </c>
      <c r="K18" s="8">
        <f>AVERAGE(H19:H518)</f>
        <v>8632486.7043468338</v>
      </c>
    </row>
    <row r="19" spans="2:13" x14ac:dyDescent="0.25">
      <c r="B19" t="s">
        <v>13</v>
      </c>
      <c r="C19" s="7">
        <f ca="1">C9*C18</f>
        <v>52015019.577058397</v>
      </c>
      <c r="G19">
        <v>1</v>
      </c>
      <c r="H19" s="5">
        <f t="dataTable" ref="H19:H518" dt2D="0" dtr="0" r1="G18" ca="1"/>
        <v>7258621.34467813</v>
      </c>
      <c r="J19" t="s">
        <v>21</v>
      </c>
      <c r="K19" s="12">
        <f>MIN(H19:H518)</f>
        <v>-1300000</v>
      </c>
    </row>
    <row r="20" spans="2:13" x14ac:dyDescent="0.25">
      <c r="B20" t="s">
        <v>14</v>
      </c>
      <c r="C20" s="7">
        <f ca="1">C10*C18</f>
        <v>37153585.412184566</v>
      </c>
      <c r="G20">
        <v>2</v>
      </c>
      <c r="H20" s="5">
        <v>9327001.978511069</v>
      </c>
      <c r="J20" t="s">
        <v>22</v>
      </c>
      <c r="K20" s="8">
        <f>MAX(H19:H518)</f>
        <v>14700000</v>
      </c>
    </row>
    <row r="21" spans="2:13" x14ac:dyDescent="0.25">
      <c r="B21" t="s">
        <v>15</v>
      </c>
      <c r="C21" s="9">
        <f>C11</f>
        <v>1300000</v>
      </c>
      <c r="G21">
        <v>3</v>
      </c>
      <c r="H21" s="5">
        <v>10487469.593678456</v>
      </c>
    </row>
    <row r="22" spans="2:13" x14ac:dyDescent="0.25">
      <c r="B22" t="s">
        <v>16</v>
      </c>
      <c r="C22" s="11">
        <f ca="1">C19-C20-C21</f>
        <v>13561434.164873831</v>
      </c>
      <c r="G22">
        <v>4</v>
      </c>
      <c r="H22" s="5">
        <v>9259136.8592637442</v>
      </c>
      <c r="J22" t="s">
        <v>23</v>
      </c>
      <c r="K22" s="13">
        <f>COUNTIF(H19:H518,"&gt;3000000")/500</f>
        <v>0.92200000000000004</v>
      </c>
    </row>
    <row r="23" spans="2:13" x14ac:dyDescent="0.25">
      <c r="G23">
        <v>5</v>
      </c>
      <c r="H23" s="5">
        <v>11420813.327857021</v>
      </c>
    </row>
    <row r="24" spans="2:13" x14ac:dyDescent="0.25">
      <c r="G24">
        <v>6</v>
      </c>
      <c r="H24" s="5">
        <v>7360670.1340969279</v>
      </c>
      <c r="J24" t="s">
        <v>24</v>
      </c>
      <c r="K24" s="8">
        <f>K20-K19</f>
        <v>16000000</v>
      </c>
    </row>
    <row r="25" spans="2:13" x14ac:dyDescent="0.25">
      <c r="G25">
        <v>7</v>
      </c>
      <c r="H25" s="5">
        <v>14563910.582712337</v>
      </c>
      <c r="J25" t="s">
        <v>25</v>
      </c>
      <c r="K25">
        <v>16</v>
      </c>
    </row>
    <row r="26" spans="2:13" x14ac:dyDescent="0.25">
      <c r="G26">
        <v>8</v>
      </c>
      <c r="H26" s="5">
        <v>5003128.756895734</v>
      </c>
      <c r="J26" t="s">
        <v>26</v>
      </c>
      <c r="K26" s="8">
        <f>K24/K25</f>
        <v>1000000</v>
      </c>
    </row>
    <row r="27" spans="2:13" x14ac:dyDescent="0.25">
      <c r="G27">
        <v>9</v>
      </c>
      <c r="H27" s="5">
        <v>7718691.3793821633</v>
      </c>
    </row>
    <row r="28" spans="2:13" x14ac:dyDescent="0.25">
      <c r="G28">
        <v>10</v>
      </c>
      <c r="H28" s="5">
        <v>14700000</v>
      </c>
      <c r="J28" t="s">
        <v>27</v>
      </c>
      <c r="K28" t="s">
        <v>28</v>
      </c>
      <c r="L28" t="s">
        <v>29</v>
      </c>
      <c r="M28" t="s">
        <v>30</v>
      </c>
    </row>
    <row r="29" spans="2:13" x14ac:dyDescent="0.25">
      <c r="G29">
        <v>11</v>
      </c>
      <c r="H29" s="5">
        <v>7622416.8868595213</v>
      </c>
      <c r="J29" s="12">
        <f>K19</f>
        <v>-1300000</v>
      </c>
      <c r="K29" s="12">
        <f>J29+K26</f>
        <v>-300000</v>
      </c>
      <c r="L29">
        <f t="array" ref="L29:L44">FREQUENCY(H19:H518,K29:K44)</f>
        <v>8</v>
      </c>
      <c r="M29" s="14">
        <f>K29/1000000</f>
        <v>-0.3</v>
      </c>
    </row>
    <row r="30" spans="2:13" x14ac:dyDescent="0.25">
      <c r="G30">
        <v>12</v>
      </c>
      <c r="H30" s="5">
        <v>11762357.445584677</v>
      </c>
      <c r="J30" s="12">
        <f>K29</f>
        <v>-300000</v>
      </c>
      <c r="K30" s="12">
        <f>J30+K$26</f>
        <v>700000</v>
      </c>
      <c r="L30">
        <v>4</v>
      </c>
      <c r="M30" s="14">
        <f t="shared" ref="M30:M44" si="0">K30/1000000</f>
        <v>0.7</v>
      </c>
    </row>
    <row r="31" spans="2:13" x14ac:dyDescent="0.25">
      <c r="G31">
        <v>13</v>
      </c>
      <c r="H31" s="5">
        <v>14700000</v>
      </c>
      <c r="J31" s="12">
        <f t="shared" ref="J31:J44" si="1">K30</f>
        <v>700000</v>
      </c>
      <c r="K31" s="12">
        <f t="shared" ref="K31:K44" si="2">J31+K$26</f>
        <v>1700000</v>
      </c>
      <c r="L31">
        <v>10</v>
      </c>
      <c r="M31" s="14">
        <f t="shared" si="0"/>
        <v>1.7</v>
      </c>
    </row>
    <row r="32" spans="2:13" x14ac:dyDescent="0.25">
      <c r="G32">
        <v>14</v>
      </c>
      <c r="H32" s="5">
        <v>7286554.788532082</v>
      </c>
      <c r="J32" s="12">
        <f t="shared" si="1"/>
        <v>1700000</v>
      </c>
      <c r="K32" s="12">
        <f t="shared" si="2"/>
        <v>2700000</v>
      </c>
      <c r="L32">
        <v>10</v>
      </c>
      <c r="M32" s="14">
        <f t="shared" si="0"/>
        <v>2.7</v>
      </c>
    </row>
    <row r="33" spans="7:13" x14ac:dyDescent="0.25">
      <c r="G33">
        <v>15</v>
      </c>
      <c r="H33" s="5">
        <v>10178627.824092489</v>
      </c>
      <c r="J33" s="12">
        <f t="shared" si="1"/>
        <v>2700000</v>
      </c>
      <c r="K33" s="12">
        <f t="shared" si="2"/>
        <v>3700000</v>
      </c>
      <c r="L33">
        <v>21</v>
      </c>
      <c r="M33" s="14">
        <f t="shared" si="0"/>
        <v>3.7</v>
      </c>
    </row>
    <row r="34" spans="7:13" x14ac:dyDescent="0.25">
      <c r="G34">
        <v>16</v>
      </c>
      <c r="H34" s="5">
        <v>8061110.6461668275</v>
      </c>
      <c r="J34" s="12">
        <f t="shared" si="1"/>
        <v>3700000</v>
      </c>
      <c r="K34" s="12">
        <f t="shared" si="2"/>
        <v>4700000</v>
      </c>
      <c r="L34">
        <v>19</v>
      </c>
      <c r="M34" s="14">
        <f t="shared" si="0"/>
        <v>4.7</v>
      </c>
    </row>
    <row r="35" spans="7:13" x14ac:dyDescent="0.25">
      <c r="G35">
        <v>17</v>
      </c>
      <c r="H35" s="5">
        <v>12900656.442673869</v>
      </c>
      <c r="J35" s="12">
        <f t="shared" si="1"/>
        <v>4700000</v>
      </c>
      <c r="K35" s="12">
        <f t="shared" si="2"/>
        <v>5700000</v>
      </c>
      <c r="L35">
        <v>29</v>
      </c>
      <c r="M35" s="14">
        <f t="shared" si="0"/>
        <v>5.7</v>
      </c>
    </row>
    <row r="36" spans="7:13" x14ac:dyDescent="0.25">
      <c r="G36">
        <v>18</v>
      </c>
      <c r="H36" s="5">
        <v>12535135.116114259</v>
      </c>
      <c r="J36" s="12">
        <f t="shared" si="1"/>
        <v>5700000</v>
      </c>
      <c r="K36" s="12">
        <f t="shared" si="2"/>
        <v>6700000</v>
      </c>
      <c r="L36">
        <v>43</v>
      </c>
      <c r="M36" s="14">
        <f t="shared" si="0"/>
        <v>6.7</v>
      </c>
    </row>
    <row r="37" spans="7:13" x14ac:dyDescent="0.25">
      <c r="G37">
        <v>19</v>
      </c>
      <c r="H37" s="5">
        <v>9813133.4852185473</v>
      </c>
      <c r="J37" s="12">
        <f t="shared" si="1"/>
        <v>6700000</v>
      </c>
      <c r="K37" s="12">
        <f t="shared" si="2"/>
        <v>7700000</v>
      </c>
      <c r="L37">
        <v>47</v>
      </c>
      <c r="M37" s="14">
        <f t="shared" si="0"/>
        <v>7.7</v>
      </c>
    </row>
    <row r="38" spans="7:13" x14ac:dyDescent="0.25">
      <c r="G38">
        <v>20</v>
      </c>
      <c r="H38" s="5">
        <v>5093192.7362106685</v>
      </c>
      <c r="J38" s="12">
        <f t="shared" si="1"/>
        <v>7700000</v>
      </c>
      <c r="K38" s="12">
        <f t="shared" si="2"/>
        <v>8700000</v>
      </c>
      <c r="L38">
        <v>61</v>
      </c>
      <c r="M38" s="14">
        <f t="shared" si="0"/>
        <v>8.6999999999999993</v>
      </c>
    </row>
    <row r="39" spans="7:13" x14ac:dyDescent="0.25">
      <c r="G39">
        <v>21</v>
      </c>
      <c r="H39" s="5">
        <v>10362465.342148677</v>
      </c>
      <c r="J39" s="12">
        <f t="shared" si="1"/>
        <v>8700000</v>
      </c>
      <c r="K39" s="12">
        <f t="shared" si="2"/>
        <v>9700000</v>
      </c>
      <c r="L39">
        <v>47</v>
      </c>
      <c r="M39" s="14">
        <f t="shared" si="0"/>
        <v>9.6999999999999993</v>
      </c>
    </row>
    <row r="40" spans="7:13" x14ac:dyDescent="0.25">
      <c r="G40">
        <v>22</v>
      </c>
      <c r="H40" s="5">
        <v>-19063.428125233389</v>
      </c>
      <c r="J40" s="12">
        <f t="shared" si="1"/>
        <v>9700000</v>
      </c>
      <c r="K40" s="12">
        <f t="shared" si="2"/>
        <v>10700000</v>
      </c>
      <c r="L40">
        <v>50</v>
      </c>
      <c r="M40" s="14">
        <f t="shared" si="0"/>
        <v>10.7</v>
      </c>
    </row>
    <row r="41" spans="7:13" x14ac:dyDescent="0.25">
      <c r="G41">
        <v>23</v>
      </c>
      <c r="H41" s="5">
        <v>9971720.4729346596</v>
      </c>
      <c r="J41" s="12">
        <f t="shared" si="1"/>
        <v>10700000</v>
      </c>
      <c r="K41" s="12">
        <f t="shared" si="2"/>
        <v>11700000</v>
      </c>
      <c r="L41">
        <v>47</v>
      </c>
      <c r="M41" s="14">
        <f t="shared" si="0"/>
        <v>11.7</v>
      </c>
    </row>
    <row r="42" spans="7:13" x14ac:dyDescent="0.25">
      <c r="G42">
        <v>24</v>
      </c>
      <c r="H42" s="5">
        <v>11214402.814657949</v>
      </c>
      <c r="J42" s="12">
        <f t="shared" si="1"/>
        <v>11700000</v>
      </c>
      <c r="K42" s="12">
        <f t="shared" si="2"/>
        <v>12700000</v>
      </c>
      <c r="L42">
        <v>31</v>
      </c>
      <c r="M42" s="14">
        <f t="shared" si="0"/>
        <v>12.7</v>
      </c>
    </row>
    <row r="43" spans="7:13" x14ac:dyDescent="0.25">
      <c r="G43">
        <v>25</v>
      </c>
      <c r="H43" s="5">
        <v>-1107848.3627125213</v>
      </c>
      <c r="J43" s="12">
        <f t="shared" si="1"/>
        <v>12700000</v>
      </c>
      <c r="K43" s="12">
        <f t="shared" si="2"/>
        <v>13700000</v>
      </c>
      <c r="L43">
        <v>21</v>
      </c>
      <c r="M43" s="14">
        <f t="shared" si="0"/>
        <v>13.7</v>
      </c>
    </row>
    <row r="44" spans="7:13" x14ac:dyDescent="0.25">
      <c r="G44">
        <v>26</v>
      </c>
      <c r="H44" s="5">
        <v>6442413.0192047358</v>
      </c>
      <c r="J44" s="12">
        <f t="shared" si="1"/>
        <v>13700000</v>
      </c>
      <c r="K44" s="12">
        <f>K20</f>
        <v>14700000</v>
      </c>
      <c r="L44">
        <v>52</v>
      </c>
      <c r="M44" s="14">
        <f t="shared" si="0"/>
        <v>14.7</v>
      </c>
    </row>
    <row r="45" spans="7:13" x14ac:dyDescent="0.25">
      <c r="G45">
        <v>27</v>
      </c>
      <c r="H45" s="5">
        <v>8441395.679446362</v>
      </c>
    </row>
    <row r="46" spans="7:13" x14ac:dyDescent="0.25">
      <c r="G46">
        <v>28</v>
      </c>
      <c r="H46" s="5">
        <v>3922287.1450133137</v>
      </c>
      <c r="L46">
        <f>SUM(L29:L44)</f>
        <v>500</v>
      </c>
    </row>
    <row r="47" spans="7:13" x14ac:dyDescent="0.25">
      <c r="G47">
        <v>29</v>
      </c>
      <c r="H47" s="5">
        <v>8264370.7541863061</v>
      </c>
    </row>
    <row r="48" spans="7:13" x14ac:dyDescent="0.25">
      <c r="G48">
        <v>30</v>
      </c>
      <c r="H48" s="5">
        <v>8875742.5749556497</v>
      </c>
    </row>
    <row r="49" spans="7:8" x14ac:dyDescent="0.25">
      <c r="G49">
        <v>31</v>
      </c>
      <c r="H49" s="5">
        <v>3429775.72166197</v>
      </c>
    </row>
    <row r="50" spans="7:8" x14ac:dyDescent="0.25">
      <c r="G50">
        <v>32</v>
      </c>
      <c r="H50" s="5">
        <v>6064506.6631875373</v>
      </c>
    </row>
    <row r="51" spans="7:8" x14ac:dyDescent="0.25">
      <c r="G51">
        <v>33</v>
      </c>
      <c r="H51" s="5">
        <v>14700000</v>
      </c>
    </row>
    <row r="52" spans="7:8" x14ac:dyDescent="0.25">
      <c r="G52">
        <v>34</v>
      </c>
      <c r="H52" s="5">
        <v>13808891.282410808</v>
      </c>
    </row>
    <row r="53" spans="7:8" x14ac:dyDescent="0.25">
      <c r="G53">
        <v>35</v>
      </c>
      <c r="H53" s="5">
        <v>10467738.399470467</v>
      </c>
    </row>
    <row r="54" spans="7:8" x14ac:dyDescent="0.25">
      <c r="G54">
        <v>36</v>
      </c>
      <c r="H54" s="5">
        <v>8225484.9539054967</v>
      </c>
    </row>
    <row r="55" spans="7:8" x14ac:dyDescent="0.25">
      <c r="G55">
        <v>37</v>
      </c>
      <c r="H55" s="5">
        <v>13260475.097483501</v>
      </c>
    </row>
    <row r="56" spans="7:8" x14ac:dyDescent="0.25">
      <c r="G56">
        <v>38</v>
      </c>
      <c r="H56" s="5">
        <v>10237456.510040291</v>
      </c>
    </row>
    <row r="57" spans="7:8" x14ac:dyDescent="0.25">
      <c r="G57">
        <v>39</v>
      </c>
      <c r="H57" s="5">
        <v>4343222.2986242771</v>
      </c>
    </row>
    <row r="58" spans="7:8" x14ac:dyDescent="0.25">
      <c r="G58">
        <v>40</v>
      </c>
      <c r="H58" s="5">
        <v>10783536.848798227</v>
      </c>
    </row>
    <row r="59" spans="7:8" x14ac:dyDescent="0.25">
      <c r="G59">
        <v>41</v>
      </c>
      <c r="H59" s="5">
        <v>8680526.4526103213</v>
      </c>
    </row>
    <row r="60" spans="7:8" x14ac:dyDescent="0.25">
      <c r="G60">
        <v>42</v>
      </c>
      <c r="H60" s="5">
        <v>6919685.1219021827</v>
      </c>
    </row>
    <row r="61" spans="7:8" x14ac:dyDescent="0.25">
      <c r="G61">
        <v>43</v>
      </c>
      <c r="H61" s="5">
        <v>12082226.565869249</v>
      </c>
    </row>
    <row r="62" spans="7:8" x14ac:dyDescent="0.25">
      <c r="G62">
        <v>44</v>
      </c>
      <c r="H62" s="5">
        <v>7265793.0070168786</v>
      </c>
    </row>
    <row r="63" spans="7:8" x14ac:dyDescent="0.25">
      <c r="G63">
        <v>45</v>
      </c>
      <c r="H63" s="5">
        <v>12873115.847617052</v>
      </c>
    </row>
    <row r="64" spans="7:8" x14ac:dyDescent="0.25">
      <c r="G64">
        <v>46</v>
      </c>
      <c r="H64" s="5">
        <v>13307515.827110603</v>
      </c>
    </row>
    <row r="65" spans="7:8" x14ac:dyDescent="0.25">
      <c r="G65">
        <v>47</v>
      </c>
      <c r="H65" s="5">
        <v>8039985.3949939683</v>
      </c>
    </row>
    <row r="66" spans="7:8" x14ac:dyDescent="0.25">
      <c r="G66">
        <v>48</v>
      </c>
      <c r="H66" s="5">
        <v>11271740.898274481</v>
      </c>
    </row>
    <row r="67" spans="7:8" x14ac:dyDescent="0.25">
      <c r="G67">
        <v>49</v>
      </c>
      <c r="H67" s="5">
        <v>5830679.8141931929</v>
      </c>
    </row>
    <row r="68" spans="7:8" x14ac:dyDescent="0.25">
      <c r="G68">
        <v>50</v>
      </c>
      <c r="H68" s="5">
        <v>7099758.8552244529</v>
      </c>
    </row>
    <row r="69" spans="7:8" x14ac:dyDescent="0.25">
      <c r="G69">
        <v>51</v>
      </c>
      <c r="H69" s="5">
        <v>7807295.4485739805</v>
      </c>
    </row>
    <row r="70" spans="7:8" x14ac:dyDescent="0.25">
      <c r="G70">
        <v>52</v>
      </c>
      <c r="H70" s="5">
        <v>11190018.064651012</v>
      </c>
    </row>
    <row r="71" spans="7:8" x14ac:dyDescent="0.25">
      <c r="G71">
        <v>53</v>
      </c>
      <c r="H71" s="5">
        <v>7149632.1528068818</v>
      </c>
    </row>
    <row r="72" spans="7:8" x14ac:dyDescent="0.25">
      <c r="G72">
        <v>54</v>
      </c>
      <c r="H72" s="5">
        <v>10537439.067713127</v>
      </c>
    </row>
    <row r="73" spans="7:8" x14ac:dyDescent="0.25">
      <c r="G73">
        <v>55</v>
      </c>
      <c r="H73" s="5">
        <v>13505327.754724398</v>
      </c>
    </row>
    <row r="74" spans="7:8" x14ac:dyDescent="0.25">
      <c r="G74">
        <v>56</v>
      </c>
      <c r="H74" s="5">
        <v>6937471.3630969189</v>
      </c>
    </row>
    <row r="75" spans="7:8" x14ac:dyDescent="0.25">
      <c r="G75">
        <v>57</v>
      </c>
      <c r="H75" s="5">
        <v>4689678.4463870525</v>
      </c>
    </row>
    <row r="76" spans="7:8" x14ac:dyDescent="0.25">
      <c r="G76">
        <v>58</v>
      </c>
      <c r="H76" s="5">
        <v>14700000</v>
      </c>
    </row>
    <row r="77" spans="7:8" x14ac:dyDescent="0.25">
      <c r="G77">
        <v>59</v>
      </c>
      <c r="H77" s="5">
        <v>10080196.757512346</v>
      </c>
    </row>
    <row r="78" spans="7:8" x14ac:dyDescent="0.25">
      <c r="G78">
        <v>60</v>
      </c>
      <c r="H78" s="5">
        <v>5299791.6733543891</v>
      </c>
    </row>
    <row r="79" spans="7:8" x14ac:dyDescent="0.25">
      <c r="G79">
        <v>61</v>
      </c>
      <c r="H79" s="5">
        <v>8605996.9183071181</v>
      </c>
    </row>
    <row r="80" spans="7:8" x14ac:dyDescent="0.25">
      <c r="G80">
        <v>62</v>
      </c>
      <c r="H80" s="5">
        <v>5726577.3230484873</v>
      </c>
    </row>
    <row r="81" spans="7:8" x14ac:dyDescent="0.25">
      <c r="G81">
        <v>63</v>
      </c>
      <c r="H81" s="5">
        <v>5420868.8708919436</v>
      </c>
    </row>
    <row r="82" spans="7:8" x14ac:dyDescent="0.25">
      <c r="G82">
        <v>64</v>
      </c>
      <c r="H82" s="5">
        <v>14700000</v>
      </c>
    </row>
    <row r="83" spans="7:8" x14ac:dyDescent="0.25">
      <c r="G83">
        <v>65</v>
      </c>
      <c r="H83" s="5">
        <v>11228560.556802709</v>
      </c>
    </row>
    <row r="84" spans="7:8" x14ac:dyDescent="0.25">
      <c r="G84">
        <v>66</v>
      </c>
      <c r="H84" s="5">
        <v>12112275.581549022</v>
      </c>
    </row>
    <row r="85" spans="7:8" x14ac:dyDescent="0.25">
      <c r="G85">
        <v>67</v>
      </c>
      <c r="H85" s="5">
        <v>3771111.9628765155</v>
      </c>
    </row>
    <row r="86" spans="7:8" x14ac:dyDescent="0.25">
      <c r="G86">
        <v>68</v>
      </c>
      <c r="H86" s="5">
        <v>11735682.885476056</v>
      </c>
    </row>
    <row r="87" spans="7:8" x14ac:dyDescent="0.25">
      <c r="G87">
        <v>69</v>
      </c>
      <c r="H87" s="5">
        <v>11506806.956026431</v>
      </c>
    </row>
    <row r="88" spans="7:8" x14ac:dyDescent="0.25">
      <c r="G88">
        <v>70</v>
      </c>
      <c r="H88" s="5">
        <v>8888427.4547183402</v>
      </c>
    </row>
    <row r="89" spans="7:8" x14ac:dyDescent="0.25">
      <c r="G89">
        <v>71</v>
      </c>
      <c r="H89" s="5">
        <v>9681131.6519116163</v>
      </c>
    </row>
    <row r="90" spans="7:8" x14ac:dyDescent="0.25">
      <c r="G90">
        <v>72</v>
      </c>
      <c r="H90" s="5">
        <v>14700000</v>
      </c>
    </row>
    <row r="91" spans="7:8" x14ac:dyDescent="0.25">
      <c r="G91">
        <v>73</v>
      </c>
      <c r="H91" s="5">
        <v>9456580.2792615928</v>
      </c>
    </row>
    <row r="92" spans="7:8" x14ac:dyDescent="0.25">
      <c r="G92">
        <v>74</v>
      </c>
      <c r="H92" s="5">
        <v>11755683.869540904</v>
      </c>
    </row>
    <row r="93" spans="7:8" x14ac:dyDescent="0.25">
      <c r="G93">
        <v>75</v>
      </c>
      <c r="H93" s="5">
        <v>9443482.2927869521</v>
      </c>
    </row>
    <row r="94" spans="7:8" x14ac:dyDescent="0.25">
      <c r="G94">
        <v>76</v>
      </c>
      <c r="H94" s="5">
        <v>11306083.53960342</v>
      </c>
    </row>
    <row r="95" spans="7:8" x14ac:dyDescent="0.25">
      <c r="G95">
        <v>77</v>
      </c>
      <c r="H95" s="5">
        <v>13756037.857686229</v>
      </c>
    </row>
    <row r="96" spans="7:8" x14ac:dyDescent="0.25">
      <c r="G96">
        <v>78</v>
      </c>
      <c r="H96" s="5">
        <v>5825693.7577818744</v>
      </c>
    </row>
    <row r="97" spans="7:8" x14ac:dyDescent="0.25">
      <c r="G97">
        <v>79</v>
      </c>
      <c r="H97" s="5">
        <v>12580706.548816375</v>
      </c>
    </row>
    <row r="98" spans="7:8" x14ac:dyDescent="0.25">
      <c r="G98">
        <v>80</v>
      </c>
      <c r="H98" s="5">
        <v>6380284.633490134</v>
      </c>
    </row>
    <row r="99" spans="7:8" x14ac:dyDescent="0.25">
      <c r="G99">
        <v>81</v>
      </c>
      <c r="H99" s="5">
        <v>2937601.9914456215</v>
      </c>
    </row>
    <row r="100" spans="7:8" x14ac:dyDescent="0.25">
      <c r="G100">
        <v>82</v>
      </c>
      <c r="H100" s="5">
        <v>8521699.5785301477</v>
      </c>
    </row>
    <row r="101" spans="7:8" x14ac:dyDescent="0.25">
      <c r="G101">
        <v>83</v>
      </c>
      <c r="H101" s="5">
        <v>8494672.0412689373</v>
      </c>
    </row>
    <row r="102" spans="7:8" x14ac:dyDescent="0.25">
      <c r="G102">
        <v>84</v>
      </c>
      <c r="H102" s="5">
        <v>-1300000</v>
      </c>
    </row>
    <row r="103" spans="7:8" x14ac:dyDescent="0.25">
      <c r="G103">
        <v>85</v>
      </c>
      <c r="H103" s="5">
        <v>10193400.280605167</v>
      </c>
    </row>
    <row r="104" spans="7:8" x14ac:dyDescent="0.25">
      <c r="G104">
        <v>86</v>
      </c>
      <c r="H104" s="5">
        <v>8402583.346580606</v>
      </c>
    </row>
    <row r="105" spans="7:8" x14ac:dyDescent="0.25">
      <c r="G105">
        <v>87</v>
      </c>
      <c r="H105" s="5">
        <v>10358434.068233281</v>
      </c>
    </row>
    <row r="106" spans="7:8" x14ac:dyDescent="0.25">
      <c r="G106">
        <v>88</v>
      </c>
      <c r="H106" s="5">
        <v>8524259.3184831738</v>
      </c>
    </row>
    <row r="107" spans="7:8" x14ac:dyDescent="0.25">
      <c r="G107">
        <v>89</v>
      </c>
      <c r="H107" s="5">
        <v>8314586.9006702714</v>
      </c>
    </row>
    <row r="108" spans="7:8" x14ac:dyDescent="0.25">
      <c r="G108">
        <v>90</v>
      </c>
      <c r="H108" s="5">
        <v>5154414.8357291073</v>
      </c>
    </row>
    <row r="109" spans="7:8" x14ac:dyDescent="0.25">
      <c r="G109">
        <v>91</v>
      </c>
      <c r="H109" s="5">
        <v>7342048.8064759001</v>
      </c>
    </row>
    <row r="110" spans="7:8" x14ac:dyDescent="0.25">
      <c r="G110">
        <v>92</v>
      </c>
      <c r="H110" s="5">
        <v>7744532.806835033</v>
      </c>
    </row>
    <row r="111" spans="7:8" x14ac:dyDescent="0.25">
      <c r="G111">
        <v>93</v>
      </c>
      <c r="H111" s="5">
        <v>5850979.6595014371</v>
      </c>
    </row>
    <row r="112" spans="7:8" x14ac:dyDescent="0.25">
      <c r="G112">
        <v>94</v>
      </c>
      <c r="H112" s="5">
        <v>11526957.581945173</v>
      </c>
    </row>
    <row r="113" spans="7:8" x14ac:dyDescent="0.25">
      <c r="G113">
        <v>95</v>
      </c>
      <c r="H113" s="5">
        <v>7440270.1946488284</v>
      </c>
    </row>
    <row r="114" spans="7:8" x14ac:dyDescent="0.25">
      <c r="G114">
        <v>96</v>
      </c>
      <c r="H114" s="5">
        <v>9553411.9664604738</v>
      </c>
    </row>
    <row r="115" spans="7:8" x14ac:dyDescent="0.25">
      <c r="G115">
        <v>97</v>
      </c>
      <c r="H115" s="5">
        <v>3983171.251975704</v>
      </c>
    </row>
    <row r="116" spans="7:8" x14ac:dyDescent="0.25">
      <c r="G116">
        <v>98</v>
      </c>
      <c r="H116" s="5">
        <v>2777810.2170735635</v>
      </c>
    </row>
    <row r="117" spans="7:8" x14ac:dyDescent="0.25">
      <c r="G117">
        <v>99</v>
      </c>
      <c r="H117" s="5">
        <v>6235510.4402142242</v>
      </c>
    </row>
    <row r="118" spans="7:8" x14ac:dyDescent="0.25">
      <c r="G118">
        <v>100</v>
      </c>
      <c r="H118" s="5">
        <v>1337588.2934416244</v>
      </c>
    </row>
    <row r="119" spans="7:8" x14ac:dyDescent="0.25">
      <c r="G119">
        <v>101</v>
      </c>
      <c r="H119" s="5">
        <v>5727808.519631207</v>
      </c>
    </row>
    <row r="120" spans="7:8" x14ac:dyDescent="0.25">
      <c r="G120">
        <v>102</v>
      </c>
      <c r="H120" s="5">
        <v>8662880.0236401893</v>
      </c>
    </row>
    <row r="121" spans="7:8" x14ac:dyDescent="0.25">
      <c r="G121">
        <v>103</v>
      </c>
      <c r="H121" s="5">
        <v>6396765.9639693387</v>
      </c>
    </row>
    <row r="122" spans="7:8" x14ac:dyDescent="0.25">
      <c r="G122">
        <v>104</v>
      </c>
      <c r="H122" s="5">
        <v>14700000</v>
      </c>
    </row>
    <row r="123" spans="7:8" x14ac:dyDescent="0.25">
      <c r="G123">
        <v>105</v>
      </c>
      <c r="H123" s="5">
        <v>6757963.6856459267</v>
      </c>
    </row>
    <row r="124" spans="7:8" x14ac:dyDescent="0.25">
      <c r="G124">
        <v>106</v>
      </c>
      <c r="H124" s="5">
        <v>9546254.6705502793</v>
      </c>
    </row>
    <row r="125" spans="7:8" x14ac:dyDescent="0.25">
      <c r="G125">
        <v>107</v>
      </c>
      <c r="H125" s="5">
        <v>10025850.521377347</v>
      </c>
    </row>
    <row r="126" spans="7:8" x14ac:dyDescent="0.25">
      <c r="G126">
        <v>108</v>
      </c>
      <c r="H126" s="5">
        <v>14700000</v>
      </c>
    </row>
    <row r="127" spans="7:8" x14ac:dyDescent="0.25">
      <c r="G127">
        <v>109</v>
      </c>
      <c r="H127" s="5">
        <v>5019085.9578421246</v>
      </c>
    </row>
    <row r="128" spans="7:8" x14ac:dyDescent="0.25">
      <c r="G128">
        <v>110</v>
      </c>
      <c r="H128" s="5">
        <v>10301407.961260404</v>
      </c>
    </row>
    <row r="129" spans="7:8" x14ac:dyDescent="0.25">
      <c r="G129">
        <v>111</v>
      </c>
      <c r="H129" s="5">
        <v>8011738.8124617971</v>
      </c>
    </row>
    <row r="130" spans="7:8" x14ac:dyDescent="0.25">
      <c r="G130">
        <v>112</v>
      </c>
      <c r="H130" s="5">
        <v>2911786.1728908308</v>
      </c>
    </row>
    <row r="131" spans="7:8" x14ac:dyDescent="0.25">
      <c r="G131">
        <v>113</v>
      </c>
      <c r="H131" s="5">
        <v>-1300000</v>
      </c>
    </row>
    <row r="132" spans="7:8" x14ac:dyDescent="0.25">
      <c r="G132">
        <v>114</v>
      </c>
      <c r="H132" s="5">
        <v>8227028.398538731</v>
      </c>
    </row>
    <row r="133" spans="7:8" x14ac:dyDescent="0.25">
      <c r="G133">
        <v>115</v>
      </c>
      <c r="H133" s="5">
        <v>13326552.975162938</v>
      </c>
    </row>
    <row r="134" spans="7:8" x14ac:dyDescent="0.25">
      <c r="G134">
        <v>116</v>
      </c>
      <c r="H134" s="5">
        <v>11147379.40992533</v>
      </c>
    </row>
    <row r="135" spans="7:8" x14ac:dyDescent="0.25">
      <c r="G135">
        <v>117</v>
      </c>
      <c r="H135" s="5">
        <v>11503864.447369054</v>
      </c>
    </row>
    <row r="136" spans="7:8" x14ac:dyDescent="0.25">
      <c r="G136">
        <v>118</v>
      </c>
      <c r="H136" s="5">
        <v>8167576.7986749522</v>
      </c>
    </row>
    <row r="137" spans="7:8" x14ac:dyDescent="0.25">
      <c r="G137">
        <v>119</v>
      </c>
      <c r="H137" s="5">
        <v>11982552.379256114</v>
      </c>
    </row>
    <row r="138" spans="7:8" x14ac:dyDescent="0.25">
      <c r="G138">
        <v>120</v>
      </c>
      <c r="H138" s="5">
        <v>8127620.297610689</v>
      </c>
    </row>
    <row r="139" spans="7:8" x14ac:dyDescent="0.25">
      <c r="G139">
        <v>121</v>
      </c>
      <c r="H139" s="5">
        <v>4343733.25794998</v>
      </c>
    </row>
    <row r="140" spans="7:8" x14ac:dyDescent="0.25">
      <c r="G140">
        <v>122</v>
      </c>
      <c r="H140" s="5">
        <v>12187734.601755992</v>
      </c>
    </row>
    <row r="141" spans="7:8" x14ac:dyDescent="0.25">
      <c r="G141">
        <v>123</v>
      </c>
      <c r="H141" s="5">
        <v>10573755.139886342</v>
      </c>
    </row>
    <row r="142" spans="7:8" x14ac:dyDescent="0.25">
      <c r="G142">
        <v>124</v>
      </c>
      <c r="H142" s="5">
        <v>9093476.2615467124</v>
      </c>
    </row>
    <row r="143" spans="7:8" x14ac:dyDescent="0.25">
      <c r="G143">
        <v>125</v>
      </c>
      <c r="H143" s="5">
        <v>6852407.7977860384</v>
      </c>
    </row>
    <row r="144" spans="7:8" x14ac:dyDescent="0.25">
      <c r="G144">
        <v>126</v>
      </c>
      <c r="H144" s="5">
        <v>7715575.6328184269</v>
      </c>
    </row>
    <row r="145" spans="7:8" x14ac:dyDescent="0.25">
      <c r="G145">
        <v>127</v>
      </c>
      <c r="H145" s="5">
        <v>10137732.505357984</v>
      </c>
    </row>
    <row r="146" spans="7:8" x14ac:dyDescent="0.25">
      <c r="G146">
        <v>128</v>
      </c>
      <c r="H146" s="5">
        <v>11214435.84178707</v>
      </c>
    </row>
    <row r="147" spans="7:8" x14ac:dyDescent="0.25">
      <c r="G147">
        <v>129</v>
      </c>
      <c r="H147" s="5">
        <v>11673868.726034511</v>
      </c>
    </row>
    <row r="148" spans="7:8" x14ac:dyDescent="0.25">
      <c r="G148">
        <v>130</v>
      </c>
      <c r="H148" s="5">
        <v>7996217.1006690487</v>
      </c>
    </row>
    <row r="149" spans="7:8" x14ac:dyDescent="0.25">
      <c r="G149">
        <v>131</v>
      </c>
      <c r="H149" s="5">
        <v>7286360.4044427201</v>
      </c>
    </row>
    <row r="150" spans="7:8" x14ac:dyDescent="0.25">
      <c r="G150">
        <v>132</v>
      </c>
      <c r="H150" s="5">
        <v>8216476.2091002837</v>
      </c>
    </row>
    <row r="151" spans="7:8" x14ac:dyDescent="0.25">
      <c r="G151">
        <v>133</v>
      </c>
      <c r="H151" s="5">
        <v>9186638.5426719077</v>
      </c>
    </row>
    <row r="152" spans="7:8" x14ac:dyDescent="0.25">
      <c r="G152">
        <v>134</v>
      </c>
      <c r="H152" s="5">
        <v>11499580.931949187</v>
      </c>
    </row>
    <row r="153" spans="7:8" x14ac:dyDescent="0.25">
      <c r="G153">
        <v>135</v>
      </c>
      <c r="H153" s="5">
        <v>5283878.3851079252</v>
      </c>
    </row>
    <row r="154" spans="7:8" x14ac:dyDescent="0.25">
      <c r="G154">
        <v>136</v>
      </c>
      <c r="H154" s="5">
        <v>10234790.27618251</v>
      </c>
    </row>
    <row r="155" spans="7:8" x14ac:dyDescent="0.25">
      <c r="G155">
        <v>137</v>
      </c>
      <c r="H155" s="5">
        <v>11353786.892202053</v>
      </c>
    </row>
    <row r="156" spans="7:8" x14ac:dyDescent="0.25">
      <c r="G156">
        <v>138</v>
      </c>
      <c r="H156" s="5">
        <v>8518576.0031155646</v>
      </c>
    </row>
    <row r="157" spans="7:8" x14ac:dyDescent="0.25">
      <c r="G157">
        <v>139</v>
      </c>
      <c r="H157" s="5">
        <v>7522271.549625285</v>
      </c>
    </row>
    <row r="158" spans="7:8" x14ac:dyDescent="0.25">
      <c r="G158">
        <v>140</v>
      </c>
      <c r="H158" s="5">
        <v>7332828.4340988211</v>
      </c>
    </row>
    <row r="159" spans="7:8" x14ac:dyDescent="0.25">
      <c r="G159">
        <v>141</v>
      </c>
      <c r="H159" s="5">
        <v>13403262.340294413</v>
      </c>
    </row>
    <row r="160" spans="7:8" x14ac:dyDescent="0.25">
      <c r="G160">
        <v>142</v>
      </c>
      <c r="H160" s="5">
        <v>8280234.3667818755</v>
      </c>
    </row>
    <row r="161" spans="7:8" x14ac:dyDescent="0.25">
      <c r="G161">
        <v>143</v>
      </c>
      <c r="H161" s="5">
        <v>-1300000</v>
      </c>
    </row>
    <row r="162" spans="7:8" x14ac:dyDescent="0.25">
      <c r="G162">
        <v>144</v>
      </c>
      <c r="H162" s="5">
        <v>4845639.0395143777</v>
      </c>
    </row>
    <row r="163" spans="7:8" x14ac:dyDescent="0.25">
      <c r="G163">
        <v>145</v>
      </c>
      <c r="H163" s="5">
        <v>8754825.4806470089</v>
      </c>
    </row>
    <row r="164" spans="7:8" x14ac:dyDescent="0.25">
      <c r="G164">
        <v>146</v>
      </c>
      <c r="H164" s="5">
        <v>6324189.8169279136</v>
      </c>
    </row>
    <row r="165" spans="7:8" x14ac:dyDescent="0.25">
      <c r="G165">
        <v>147</v>
      </c>
      <c r="H165" s="5">
        <v>14700000</v>
      </c>
    </row>
    <row r="166" spans="7:8" x14ac:dyDescent="0.25">
      <c r="G166">
        <v>148</v>
      </c>
      <c r="H166" s="5">
        <v>9081100.5627974421</v>
      </c>
    </row>
    <row r="167" spans="7:8" x14ac:dyDescent="0.25">
      <c r="G167">
        <v>149</v>
      </c>
      <c r="H167" s="5">
        <v>9194130.598361887</v>
      </c>
    </row>
    <row r="168" spans="7:8" x14ac:dyDescent="0.25">
      <c r="G168">
        <v>150</v>
      </c>
      <c r="H168" s="5">
        <v>11403039.326647408</v>
      </c>
    </row>
    <row r="169" spans="7:8" x14ac:dyDescent="0.25">
      <c r="G169">
        <v>151</v>
      </c>
      <c r="H169" s="5">
        <v>14700000</v>
      </c>
    </row>
    <row r="170" spans="7:8" x14ac:dyDescent="0.25">
      <c r="G170">
        <v>152</v>
      </c>
      <c r="H170" s="5">
        <v>13418722.895570017</v>
      </c>
    </row>
    <row r="171" spans="7:8" x14ac:dyDescent="0.25">
      <c r="G171">
        <v>153</v>
      </c>
      <c r="H171" s="5">
        <v>7667243.0001898222</v>
      </c>
    </row>
    <row r="172" spans="7:8" x14ac:dyDescent="0.25">
      <c r="G172">
        <v>154</v>
      </c>
      <c r="H172" s="5">
        <v>14089760.458311088</v>
      </c>
    </row>
    <row r="173" spans="7:8" x14ac:dyDescent="0.25">
      <c r="G173">
        <v>155</v>
      </c>
      <c r="H173" s="5">
        <v>11059808.42062135</v>
      </c>
    </row>
    <row r="174" spans="7:8" x14ac:dyDescent="0.25">
      <c r="G174">
        <v>156</v>
      </c>
      <c r="H174" s="5">
        <v>7335425.4500340447</v>
      </c>
    </row>
    <row r="175" spans="7:8" x14ac:dyDescent="0.25">
      <c r="G175">
        <v>157</v>
      </c>
      <c r="H175" s="5">
        <v>8948107.8058450632</v>
      </c>
    </row>
    <row r="176" spans="7:8" x14ac:dyDescent="0.25">
      <c r="G176">
        <v>158</v>
      </c>
      <c r="H176" s="5">
        <v>5358295.8062151875</v>
      </c>
    </row>
    <row r="177" spans="7:8" x14ac:dyDescent="0.25">
      <c r="G177">
        <v>159</v>
      </c>
      <c r="H177" s="5">
        <v>8355184.7371171527</v>
      </c>
    </row>
    <row r="178" spans="7:8" x14ac:dyDescent="0.25">
      <c r="G178">
        <v>160</v>
      </c>
      <c r="H178" s="5">
        <v>5716236.3152603954</v>
      </c>
    </row>
    <row r="179" spans="7:8" x14ac:dyDescent="0.25">
      <c r="G179">
        <v>161</v>
      </c>
      <c r="H179" s="5">
        <v>9183907.763791807</v>
      </c>
    </row>
    <row r="180" spans="7:8" x14ac:dyDescent="0.25">
      <c r="G180">
        <v>162</v>
      </c>
      <c r="H180" s="5">
        <v>6952432.5639496297</v>
      </c>
    </row>
    <row r="181" spans="7:8" x14ac:dyDescent="0.25">
      <c r="G181">
        <v>163</v>
      </c>
      <c r="H181" s="5">
        <v>9295340.1420963854</v>
      </c>
    </row>
    <row r="182" spans="7:8" x14ac:dyDescent="0.25">
      <c r="G182">
        <v>164</v>
      </c>
      <c r="H182" s="5">
        <v>10446142.518188503</v>
      </c>
    </row>
    <row r="183" spans="7:8" x14ac:dyDescent="0.25">
      <c r="G183">
        <v>165</v>
      </c>
      <c r="H183" s="5">
        <v>9471376.581878677</v>
      </c>
    </row>
    <row r="184" spans="7:8" x14ac:dyDescent="0.25">
      <c r="G184">
        <v>166</v>
      </c>
      <c r="H184" s="5">
        <v>9724317.4960880354</v>
      </c>
    </row>
    <row r="185" spans="7:8" x14ac:dyDescent="0.25">
      <c r="G185">
        <v>167</v>
      </c>
      <c r="H185" s="5">
        <v>6728359.9564135186</v>
      </c>
    </row>
    <row r="186" spans="7:8" x14ac:dyDescent="0.25">
      <c r="G186">
        <v>168</v>
      </c>
      <c r="H186" s="5">
        <v>12778571.869837761</v>
      </c>
    </row>
    <row r="187" spans="7:8" x14ac:dyDescent="0.25">
      <c r="G187">
        <v>169</v>
      </c>
      <c r="H187" s="5">
        <v>8718872.9162221886</v>
      </c>
    </row>
    <row r="188" spans="7:8" x14ac:dyDescent="0.25">
      <c r="G188">
        <v>170</v>
      </c>
      <c r="H188" s="5">
        <v>7214241.9034745246</v>
      </c>
    </row>
    <row r="189" spans="7:8" x14ac:dyDescent="0.25">
      <c r="G189">
        <v>171</v>
      </c>
      <c r="H189" s="5">
        <v>9020121.0502544828</v>
      </c>
    </row>
    <row r="190" spans="7:8" x14ac:dyDescent="0.25">
      <c r="G190">
        <v>172</v>
      </c>
      <c r="H190" s="5">
        <v>7104524.998480618</v>
      </c>
    </row>
    <row r="191" spans="7:8" x14ac:dyDescent="0.25">
      <c r="G191">
        <v>173</v>
      </c>
      <c r="H191" s="5">
        <v>10613398.375719309</v>
      </c>
    </row>
    <row r="192" spans="7:8" x14ac:dyDescent="0.25">
      <c r="G192">
        <v>174</v>
      </c>
      <c r="H192" s="5">
        <v>6236176.4407535195</v>
      </c>
    </row>
    <row r="193" spans="7:8" x14ac:dyDescent="0.25">
      <c r="G193">
        <v>175</v>
      </c>
      <c r="H193" s="5">
        <v>14700000</v>
      </c>
    </row>
    <row r="194" spans="7:8" x14ac:dyDescent="0.25">
      <c r="G194">
        <v>176</v>
      </c>
      <c r="H194" s="5">
        <v>9264004.2742576785</v>
      </c>
    </row>
    <row r="195" spans="7:8" x14ac:dyDescent="0.25">
      <c r="G195">
        <v>177</v>
      </c>
      <c r="H195" s="5">
        <v>12112115.115156546</v>
      </c>
    </row>
    <row r="196" spans="7:8" x14ac:dyDescent="0.25">
      <c r="G196">
        <v>178</v>
      </c>
      <c r="H196" s="5">
        <v>-727790.51541044307</v>
      </c>
    </row>
    <row r="197" spans="7:8" x14ac:dyDescent="0.25">
      <c r="G197">
        <v>179</v>
      </c>
      <c r="H197" s="5">
        <v>5046787.6479627006</v>
      </c>
    </row>
    <row r="198" spans="7:8" x14ac:dyDescent="0.25">
      <c r="G198">
        <v>180</v>
      </c>
      <c r="H198" s="5">
        <v>9410671.1224122718</v>
      </c>
    </row>
    <row r="199" spans="7:8" x14ac:dyDescent="0.25">
      <c r="G199">
        <v>181</v>
      </c>
      <c r="H199" s="5">
        <v>8037554.7859051861</v>
      </c>
    </row>
    <row r="200" spans="7:8" x14ac:dyDescent="0.25">
      <c r="G200">
        <v>182</v>
      </c>
      <c r="H200" s="5">
        <v>11352033.763148386</v>
      </c>
    </row>
    <row r="201" spans="7:8" x14ac:dyDescent="0.25">
      <c r="G201">
        <v>183</v>
      </c>
      <c r="H201" s="5">
        <v>1149613.1449771514</v>
      </c>
    </row>
    <row r="202" spans="7:8" x14ac:dyDescent="0.25">
      <c r="G202">
        <v>184</v>
      </c>
      <c r="H202" s="5">
        <v>11676020.760469131</v>
      </c>
    </row>
    <row r="203" spans="7:8" x14ac:dyDescent="0.25">
      <c r="G203">
        <v>185</v>
      </c>
      <c r="H203" s="5">
        <v>10760044.259029001</v>
      </c>
    </row>
    <row r="204" spans="7:8" x14ac:dyDescent="0.25">
      <c r="G204">
        <v>186</v>
      </c>
      <c r="H204" s="5">
        <v>4722072.0127213653</v>
      </c>
    </row>
    <row r="205" spans="7:8" x14ac:dyDescent="0.25">
      <c r="G205">
        <v>187</v>
      </c>
      <c r="H205" s="5">
        <v>8220391.25576194</v>
      </c>
    </row>
    <row r="206" spans="7:8" x14ac:dyDescent="0.25">
      <c r="G206">
        <v>188</v>
      </c>
      <c r="H206" s="5">
        <v>12432605.534765363</v>
      </c>
    </row>
    <row r="207" spans="7:8" x14ac:dyDescent="0.25">
      <c r="G207">
        <v>189</v>
      </c>
      <c r="H207" s="5">
        <v>14700000</v>
      </c>
    </row>
    <row r="208" spans="7:8" x14ac:dyDescent="0.25">
      <c r="G208">
        <v>190</v>
      </c>
      <c r="H208" s="5">
        <v>3545687.4802300893</v>
      </c>
    </row>
    <row r="209" spans="7:8" x14ac:dyDescent="0.25">
      <c r="G209">
        <v>191</v>
      </c>
      <c r="H209" s="5">
        <v>5934598.3837715052</v>
      </c>
    </row>
    <row r="210" spans="7:8" x14ac:dyDescent="0.25">
      <c r="G210">
        <v>192</v>
      </c>
      <c r="H210" s="5">
        <v>9078554.6815707386</v>
      </c>
    </row>
    <row r="211" spans="7:8" x14ac:dyDescent="0.25">
      <c r="G211">
        <v>193</v>
      </c>
      <c r="H211" s="5">
        <v>13204676.766064428</v>
      </c>
    </row>
    <row r="212" spans="7:8" x14ac:dyDescent="0.25">
      <c r="G212">
        <v>194</v>
      </c>
      <c r="H212" s="5">
        <v>8402859.3046780601</v>
      </c>
    </row>
    <row r="213" spans="7:8" x14ac:dyDescent="0.25">
      <c r="G213">
        <v>195</v>
      </c>
      <c r="H213" s="5">
        <v>3588224.615453003</v>
      </c>
    </row>
    <row r="214" spans="7:8" x14ac:dyDescent="0.25">
      <c r="G214">
        <v>196</v>
      </c>
      <c r="H214" s="5">
        <v>9781139.1061131172</v>
      </c>
    </row>
    <row r="215" spans="7:8" x14ac:dyDescent="0.25">
      <c r="G215">
        <v>197</v>
      </c>
      <c r="H215" s="5">
        <v>14700000</v>
      </c>
    </row>
    <row r="216" spans="7:8" x14ac:dyDescent="0.25">
      <c r="G216">
        <v>198</v>
      </c>
      <c r="H216" s="5">
        <v>8474912.093347311</v>
      </c>
    </row>
    <row r="217" spans="7:8" x14ac:dyDescent="0.25">
      <c r="G217">
        <v>199</v>
      </c>
      <c r="H217" s="5">
        <v>11269123.772432882</v>
      </c>
    </row>
    <row r="218" spans="7:8" x14ac:dyDescent="0.25">
      <c r="G218">
        <v>200</v>
      </c>
      <c r="H218" s="5">
        <v>13863481.034092575</v>
      </c>
    </row>
    <row r="219" spans="7:8" x14ac:dyDescent="0.25">
      <c r="G219">
        <v>201</v>
      </c>
      <c r="H219" s="5">
        <v>9597315.9899119847</v>
      </c>
    </row>
    <row r="220" spans="7:8" x14ac:dyDescent="0.25">
      <c r="G220">
        <v>202</v>
      </c>
      <c r="H220" s="5">
        <v>8830671.2325711027</v>
      </c>
    </row>
    <row r="221" spans="7:8" x14ac:dyDescent="0.25">
      <c r="G221">
        <v>203</v>
      </c>
      <c r="H221" s="5">
        <v>6532747.2880989276</v>
      </c>
    </row>
    <row r="222" spans="7:8" x14ac:dyDescent="0.25">
      <c r="G222">
        <v>204</v>
      </c>
      <c r="H222" s="5">
        <v>4753611.313441461</v>
      </c>
    </row>
    <row r="223" spans="7:8" x14ac:dyDescent="0.25">
      <c r="G223">
        <v>205</v>
      </c>
      <c r="H223" s="5">
        <v>4232763.4747757204</v>
      </c>
    </row>
    <row r="224" spans="7:8" x14ac:dyDescent="0.25">
      <c r="G224">
        <v>206</v>
      </c>
      <c r="H224" s="5">
        <v>8235616.0272792988</v>
      </c>
    </row>
    <row r="225" spans="7:8" x14ac:dyDescent="0.25">
      <c r="G225">
        <v>207</v>
      </c>
      <c r="H225" s="5">
        <v>12443475.791899852</v>
      </c>
    </row>
    <row r="226" spans="7:8" x14ac:dyDescent="0.25">
      <c r="G226">
        <v>208</v>
      </c>
      <c r="H226" s="5">
        <v>6551974.1564149745</v>
      </c>
    </row>
    <row r="227" spans="7:8" x14ac:dyDescent="0.25">
      <c r="G227">
        <v>209</v>
      </c>
      <c r="H227" s="5">
        <v>14700000</v>
      </c>
    </row>
    <row r="228" spans="7:8" x14ac:dyDescent="0.25">
      <c r="G228">
        <v>210</v>
      </c>
      <c r="H228" s="5">
        <v>11653628.218203276</v>
      </c>
    </row>
    <row r="229" spans="7:8" x14ac:dyDescent="0.25">
      <c r="G229">
        <v>211</v>
      </c>
      <c r="H229" s="5">
        <v>8795432.1151632443</v>
      </c>
    </row>
    <row r="230" spans="7:8" x14ac:dyDescent="0.25">
      <c r="G230">
        <v>212</v>
      </c>
      <c r="H230" s="5">
        <v>8794915.1821909882</v>
      </c>
    </row>
    <row r="231" spans="7:8" x14ac:dyDescent="0.25">
      <c r="G231">
        <v>213</v>
      </c>
      <c r="H231" s="5">
        <v>10102964.070384618</v>
      </c>
    </row>
    <row r="232" spans="7:8" x14ac:dyDescent="0.25">
      <c r="G232">
        <v>214</v>
      </c>
      <c r="H232" s="5">
        <v>1850740.7518971255</v>
      </c>
    </row>
    <row r="233" spans="7:8" x14ac:dyDescent="0.25">
      <c r="G233">
        <v>215</v>
      </c>
      <c r="H233" s="5">
        <v>10340422.018500678</v>
      </c>
    </row>
    <row r="234" spans="7:8" x14ac:dyDescent="0.25">
      <c r="G234">
        <v>216</v>
      </c>
      <c r="H234" s="5">
        <v>14700000</v>
      </c>
    </row>
    <row r="235" spans="7:8" x14ac:dyDescent="0.25">
      <c r="G235">
        <v>217</v>
      </c>
      <c r="H235" s="5">
        <v>4935682.8194087576</v>
      </c>
    </row>
    <row r="236" spans="7:8" x14ac:dyDescent="0.25">
      <c r="G236">
        <v>218</v>
      </c>
      <c r="H236" s="5">
        <v>7712832.930091273</v>
      </c>
    </row>
    <row r="237" spans="7:8" x14ac:dyDescent="0.25">
      <c r="G237">
        <v>219</v>
      </c>
      <c r="H237" s="5">
        <v>9828578.979789909</v>
      </c>
    </row>
    <row r="238" spans="7:8" x14ac:dyDescent="0.25">
      <c r="G238">
        <v>220</v>
      </c>
      <c r="H238" s="5">
        <v>1589615.0501374714</v>
      </c>
    </row>
    <row r="239" spans="7:8" x14ac:dyDescent="0.25">
      <c r="G239">
        <v>221</v>
      </c>
      <c r="H239" s="5">
        <v>5621463.7515822463</v>
      </c>
    </row>
    <row r="240" spans="7:8" x14ac:dyDescent="0.25">
      <c r="G240">
        <v>222</v>
      </c>
      <c r="H240" s="5">
        <v>8372703.8368130364</v>
      </c>
    </row>
    <row r="241" spans="7:8" x14ac:dyDescent="0.25">
      <c r="G241">
        <v>223</v>
      </c>
      <c r="H241" s="5">
        <v>717909.6079222383</v>
      </c>
    </row>
    <row r="242" spans="7:8" x14ac:dyDescent="0.25">
      <c r="G242">
        <v>224</v>
      </c>
      <c r="H242" s="5">
        <v>12356343.020429425</v>
      </c>
    </row>
    <row r="243" spans="7:8" x14ac:dyDescent="0.25">
      <c r="G243">
        <v>225</v>
      </c>
      <c r="H243" s="5">
        <v>11971939.443125807</v>
      </c>
    </row>
    <row r="244" spans="7:8" x14ac:dyDescent="0.25">
      <c r="G244">
        <v>226</v>
      </c>
      <c r="H244" s="5">
        <v>11108273.414881412</v>
      </c>
    </row>
    <row r="245" spans="7:8" x14ac:dyDescent="0.25">
      <c r="G245">
        <v>227</v>
      </c>
      <c r="H245" s="5">
        <v>13320892.630373232</v>
      </c>
    </row>
    <row r="246" spans="7:8" x14ac:dyDescent="0.25">
      <c r="G246">
        <v>228</v>
      </c>
      <c r="H246" s="5">
        <v>12075517.412712902</v>
      </c>
    </row>
    <row r="247" spans="7:8" x14ac:dyDescent="0.25">
      <c r="G247">
        <v>229</v>
      </c>
      <c r="H247" s="5">
        <v>14219951.111753725</v>
      </c>
    </row>
    <row r="248" spans="7:8" x14ac:dyDescent="0.25">
      <c r="G248">
        <v>230</v>
      </c>
      <c r="H248" s="5">
        <v>8127450.5580639429</v>
      </c>
    </row>
    <row r="249" spans="7:8" x14ac:dyDescent="0.25">
      <c r="G249">
        <v>231</v>
      </c>
      <c r="H249" s="5">
        <v>2142584.3092689309</v>
      </c>
    </row>
    <row r="250" spans="7:8" x14ac:dyDescent="0.25">
      <c r="G250">
        <v>232</v>
      </c>
      <c r="H250" s="5">
        <v>9730092.4522265233</v>
      </c>
    </row>
    <row r="251" spans="7:8" x14ac:dyDescent="0.25">
      <c r="G251">
        <v>233</v>
      </c>
      <c r="H251" s="5">
        <v>14700000</v>
      </c>
    </row>
    <row r="252" spans="7:8" x14ac:dyDescent="0.25">
      <c r="G252">
        <v>234</v>
      </c>
      <c r="H252" s="5">
        <v>6402907.1866670735</v>
      </c>
    </row>
    <row r="253" spans="7:8" x14ac:dyDescent="0.25">
      <c r="G253">
        <v>235</v>
      </c>
      <c r="H253" s="5">
        <v>6388278.3929777667</v>
      </c>
    </row>
    <row r="254" spans="7:8" x14ac:dyDescent="0.25">
      <c r="G254">
        <v>236</v>
      </c>
      <c r="H254" s="5">
        <v>5909474.4961917587</v>
      </c>
    </row>
    <row r="255" spans="7:8" x14ac:dyDescent="0.25">
      <c r="G255">
        <v>237</v>
      </c>
      <c r="H255" s="5">
        <v>6432033.5375708565</v>
      </c>
    </row>
    <row r="256" spans="7:8" x14ac:dyDescent="0.25">
      <c r="G256">
        <v>238</v>
      </c>
      <c r="H256" s="5">
        <v>114938.99925992172</v>
      </c>
    </row>
    <row r="257" spans="7:8" x14ac:dyDescent="0.25">
      <c r="G257">
        <v>239</v>
      </c>
      <c r="H257" s="5">
        <v>4294312.5453622937</v>
      </c>
    </row>
    <row r="258" spans="7:8" x14ac:dyDescent="0.25">
      <c r="G258">
        <v>240</v>
      </c>
      <c r="H258" s="5">
        <v>10060141.520061947</v>
      </c>
    </row>
    <row r="259" spans="7:8" x14ac:dyDescent="0.25">
      <c r="G259">
        <v>241</v>
      </c>
      <c r="H259" s="5">
        <v>12134755.529253736</v>
      </c>
    </row>
    <row r="260" spans="7:8" x14ac:dyDescent="0.25">
      <c r="G260">
        <v>242</v>
      </c>
      <c r="H260" s="5">
        <v>9657883.115715038</v>
      </c>
    </row>
    <row r="261" spans="7:8" x14ac:dyDescent="0.25">
      <c r="G261">
        <v>243</v>
      </c>
      <c r="H261" s="5">
        <v>5716114.43945802</v>
      </c>
    </row>
    <row r="262" spans="7:8" x14ac:dyDescent="0.25">
      <c r="G262">
        <v>244</v>
      </c>
      <c r="H262" s="5">
        <v>14700000</v>
      </c>
    </row>
    <row r="263" spans="7:8" x14ac:dyDescent="0.25">
      <c r="G263">
        <v>245</v>
      </c>
      <c r="H263" s="5">
        <v>8115460.3590022549</v>
      </c>
    </row>
    <row r="264" spans="7:8" x14ac:dyDescent="0.25">
      <c r="G264">
        <v>246</v>
      </c>
      <c r="H264" s="5">
        <v>6200501.3427775837</v>
      </c>
    </row>
    <row r="265" spans="7:8" x14ac:dyDescent="0.25">
      <c r="G265">
        <v>247</v>
      </c>
      <c r="H265" s="5">
        <v>12230605.187794402</v>
      </c>
    </row>
    <row r="266" spans="7:8" x14ac:dyDescent="0.25">
      <c r="G266">
        <v>248</v>
      </c>
      <c r="H266" s="5">
        <v>1086120.2517323131</v>
      </c>
    </row>
    <row r="267" spans="7:8" x14ac:dyDescent="0.25">
      <c r="G267">
        <v>249</v>
      </c>
      <c r="H267" s="5">
        <v>7597954.0056701712</v>
      </c>
    </row>
    <row r="268" spans="7:8" x14ac:dyDescent="0.25">
      <c r="G268">
        <v>250</v>
      </c>
      <c r="H268" s="5">
        <v>10920584.188564975</v>
      </c>
    </row>
    <row r="269" spans="7:8" x14ac:dyDescent="0.25">
      <c r="G269">
        <v>251</v>
      </c>
      <c r="H269" s="5">
        <v>6399033.6095369644</v>
      </c>
    </row>
    <row r="270" spans="7:8" x14ac:dyDescent="0.25">
      <c r="G270">
        <v>252</v>
      </c>
      <c r="H270" s="5">
        <v>6182163.289368581</v>
      </c>
    </row>
    <row r="271" spans="7:8" x14ac:dyDescent="0.25">
      <c r="G271">
        <v>253</v>
      </c>
      <c r="H271" s="5">
        <v>9941748.1996300891</v>
      </c>
    </row>
    <row r="272" spans="7:8" x14ac:dyDescent="0.25">
      <c r="G272">
        <v>254</v>
      </c>
      <c r="H272" s="5">
        <v>14700000</v>
      </c>
    </row>
    <row r="273" spans="7:8" x14ac:dyDescent="0.25">
      <c r="G273">
        <v>255</v>
      </c>
      <c r="H273" s="5">
        <v>9080763.1043541022</v>
      </c>
    </row>
    <row r="274" spans="7:8" x14ac:dyDescent="0.25">
      <c r="G274">
        <v>256</v>
      </c>
      <c r="H274" s="5">
        <v>2889142.3956161141</v>
      </c>
    </row>
    <row r="275" spans="7:8" x14ac:dyDescent="0.25">
      <c r="G275">
        <v>257</v>
      </c>
      <c r="H275" s="5">
        <v>7564739.1059690081</v>
      </c>
    </row>
    <row r="276" spans="7:8" x14ac:dyDescent="0.25">
      <c r="G276">
        <v>258</v>
      </c>
      <c r="H276" s="5">
        <v>6982933.5760269202</v>
      </c>
    </row>
    <row r="277" spans="7:8" x14ac:dyDescent="0.25">
      <c r="G277">
        <v>259</v>
      </c>
      <c r="H277" s="5">
        <v>3041749.1858100537</v>
      </c>
    </row>
    <row r="278" spans="7:8" x14ac:dyDescent="0.25">
      <c r="G278">
        <v>260</v>
      </c>
      <c r="H278" s="5">
        <v>2708064.0282106139</v>
      </c>
    </row>
    <row r="279" spans="7:8" x14ac:dyDescent="0.25">
      <c r="G279">
        <v>261</v>
      </c>
      <c r="H279" s="5">
        <v>8061218.8066426404</v>
      </c>
    </row>
    <row r="280" spans="7:8" x14ac:dyDescent="0.25">
      <c r="G280">
        <v>262</v>
      </c>
      <c r="H280" s="5">
        <v>-1300000</v>
      </c>
    </row>
    <row r="281" spans="7:8" x14ac:dyDescent="0.25">
      <c r="G281">
        <v>263</v>
      </c>
      <c r="H281" s="5">
        <v>889885.45327081066</v>
      </c>
    </row>
    <row r="282" spans="7:8" x14ac:dyDescent="0.25">
      <c r="G282">
        <v>264</v>
      </c>
      <c r="H282" s="5">
        <v>11505585.900554206</v>
      </c>
    </row>
    <row r="283" spans="7:8" x14ac:dyDescent="0.25">
      <c r="G283">
        <v>265</v>
      </c>
      <c r="H283" s="5">
        <v>13068895.755015343</v>
      </c>
    </row>
    <row r="284" spans="7:8" x14ac:dyDescent="0.25">
      <c r="G284">
        <v>266</v>
      </c>
      <c r="H284" s="5">
        <v>7521333.6306975484</v>
      </c>
    </row>
    <row r="285" spans="7:8" x14ac:dyDescent="0.25">
      <c r="G285">
        <v>267</v>
      </c>
      <c r="H285" s="5">
        <v>13540415.970555857</v>
      </c>
    </row>
    <row r="286" spans="7:8" x14ac:dyDescent="0.25">
      <c r="G286">
        <v>268</v>
      </c>
      <c r="H286" s="5">
        <v>9762124.307823848</v>
      </c>
    </row>
    <row r="287" spans="7:8" x14ac:dyDescent="0.25">
      <c r="G287">
        <v>269</v>
      </c>
      <c r="H287" s="5">
        <v>6180574.787344791</v>
      </c>
    </row>
    <row r="288" spans="7:8" x14ac:dyDescent="0.25">
      <c r="G288">
        <v>270</v>
      </c>
      <c r="H288" s="5">
        <v>10912346.260851622</v>
      </c>
    </row>
    <row r="289" spans="7:8" x14ac:dyDescent="0.25">
      <c r="G289">
        <v>271</v>
      </c>
      <c r="H289" s="5">
        <v>12131147.000251807</v>
      </c>
    </row>
    <row r="290" spans="7:8" x14ac:dyDescent="0.25">
      <c r="G290">
        <v>272</v>
      </c>
      <c r="H290" s="5">
        <v>11281173.055873401</v>
      </c>
    </row>
    <row r="291" spans="7:8" x14ac:dyDescent="0.25">
      <c r="G291">
        <v>273</v>
      </c>
      <c r="H291" s="5">
        <v>10538103.287575506</v>
      </c>
    </row>
    <row r="292" spans="7:8" x14ac:dyDescent="0.25">
      <c r="G292">
        <v>274</v>
      </c>
      <c r="H292" s="5">
        <v>7667365.6173477508</v>
      </c>
    </row>
    <row r="293" spans="7:8" x14ac:dyDescent="0.25">
      <c r="G293">
        <v>275</v>
      </c>
      <c r="H293" s="5">
        <v>10688288.814790603</v>
      </c>
    </row>
    <row r="294" spans="7:8" x14ac:dyDescent="0.25">
      <c r="G294">
        <v>276</v>
      </c>
      <c r="H294" s="5">
        <v>11079292.230144311</v>
      </c>
    </row>
    <row r="295" spans="7:8" x14ac:dyDescent="0.25">
      <c r="G295">
        <v>277</v>
      </c>
      <c r="H295" s="5">
        <v>10769471.368443262</v>
      </c>
    </row>
    <row r="296" spans="7:8" x14ac:dyDescent="0.25">
      <c r="G296">
        <v>278</v>
      </c>
      <c r="H296" s="5">
        <v>10812046.004973184</v>
      </c>
    </row>
    <row r="297" spans="7:8" x14ac:dyDescent="0.25">
      <c r="G297">
        <v>279</v>
      </c>
      <c r="H297" s="5">
        <v>8492897.6555267163</v>
      </c>
    </row>
    <row r="298" spans="7:8" x14ac:dyDescent="0.25">
      <c r="G298">
        <v>280</v>
      </c>
      <c r="H298" s="5">
        <v>9642115.3397352286</v>
      </c>
    </row>
    <row r="299" spans="7:8" x14ac:dyDescent="0.25">
      <c r="G299">
        <v>281</v>
      </c>
      <c r="H299" s="5">
        <v>8856430.1381577328</v>
      </c>
    </row>
    <row r="300" spans="7:8" x14ac:dyDescent="0.25">
      <c r="G300">
        <v>282</v>
      </c>
      <c r="H300" s="5">
        <v>9029883.881682612</v>
      </c>
    </row>
    <row r="301" spans="7:8" x14ac:dyDescent="0.25">
      <c r="G301">
        <v>283</v>
      </c>
      <c r="H301" s="5">
        <v>5371076.9072576333</v>
      </c>
    </row>
    <row r="302" spans="7:8" x14ac:dyDescent="0.25">
      <c r="G302">
        <v>284</v>
      </c>
      <c r="H302" s="5">
        <v>8950385.5820791572</v>
      </c>
    </row>
    <row r="303" spans="7:8" x14ac:dyDescent="0.25">
      <c r="G303">
        <v>285</v>
      </c>
      <c r="H303" s="5">
        <v>3656830.2882292271</v>
      </c>
    </row>
    <row r="304" spans="7:8" x14ac:dyDescent="0.25">
      <c r="G304">
        <v>286</v>
      </c>
      <c r="H304" s="5">
        <v>14475375.963376828</v>
      </c>
    </row>
    <row r="305" spans="7:8" x14ac:dyDescent="0.25">
      <c r="G305">
        <v>287</v>
      </c>
      <c r="H305" s="5">
        <v>6651944.2967866734</v>
      </c>
    </row>
    <row r="306" spans="7:8" x14ac:dyDescent="0.25">
      <c r="G306">
        <v>288</v>
      </c>
      <c r="H306" s="5">
        <v>6835121.8552484438</v>
      </c>
    </row>
    <row r="307" spans="7:8" x14ac:dyDescent="0.25">
      <c r="G307">
        <v>289</v>
      </c>
      <c r="H307" s="5">
        <v>14700000</v>
      </c>
    </row>
    <row r="308" spans="7:8" x14ac:dyDescent="0.25">
      <c r="G308">
        <v>290</v>
      </c>
      <c r="H308" s="5">
        <v>5697939.0653318912</v>
      </c>
    </row>
    <row r="309" spans="7:8" x14ac:dyDescent="0.25">
      <c r="G309">
        <v>291</v>
      </c>
      <c r="H309" s="5">
        <v>7652990.0809012763</v>
      </c>
    </row>
    <row r="310" spans="7:8" x14ac:dyDescent="0.25">
      <c r="G310">
        <v>292</v>
      </c>
      <c r="H310" s="5">
        <v>14700000</v>
      </c>
    </row>
    <row r="311" spans="7:8" x14ac:dyDescent="0.25">
      <c r="G311">
        <v>293</v>
      </c>
      <c r="H311" s="5">
        <v>10708834.281268921</v>
      </c>
    </row>
    <row r="312" spans="7:8" x14ac:dyDescent="0.25">
      <c r="G312">
        <v>294</v>
      </c>
      <c r="H312" s="5">
        <v>8066031.002320379</v>
      </c>
    </row>
    <row r="313" spans="7:8" x14ac:dyDescent="0.25">
      <c r="G313">
        <v>295</v>
      </c>
      <c r="H313" s="5">
        <v>9439619.6197309978</v>
      </c>
    </row>
    <row r="314" spans="7:8" x14ac:dyDescent="0.25">
      <c r="G314">
        <v>296</v>
      </c>
      <c r="H314" s="5">
        <v>6702566.3054036535</v>
      </c>
    </row>
    <row r="315" spans="7:8" x14ac:dyDescent="0.25">
      <c r="G315">
        <v>297</v>
      </c>
      <c r="H315" s="5">
        <v>8598396.4076334126</v>
      </c>
    </row>
    <row r="316" spans="7:8" x14ac:dyDescent="0.25">
      <c r="G316">
        <v>298</v>
      </c>
      <c r="H316" s="5">
        <v>6960510.9209828787</v>
      </c>
    </row>
    <row r="317" spans="7:8" x14ac:dyDescent="0.25">
      <c r="G317">
        <v>299</v>
      </c>
      <c r="H317" s="5">
        <v>13237215.197847046</v>
      </c>
    </row>
    <row r="318" spans="7:8" x14ac:dyDescent="0.25">
      <c r="G318">
        <v>300</v>
      </c>
      <c r="H318" s="5">
        <v>4261360.3204918839</v>
      </c>
    </row>
    <row r="319" spans="7:8" x14ac:dyDescent="0.25">
      <c r="G319">
        <v>301</v>
      </c>
      <c r="H319" s="5">
        <v>8182639.2840247862</v>
      </c>
    </row>
    <row r="320" spans="7:8" x14ac:dyDescent="0.25">
      <c r="G320">
        <v>302</v>
      </c>
      <c r="H320" s="5">
        <v>6341667.923443947</v>
      </c>
    </row>
    <row r="321" spans="7:8" x14ac:dyDescent="0.25">
      <c r="G321">
        <v>303</v>
      </c>
      <c r="H321" s="5">
        <v>5569301.8361650407</v>
      </c>
    </row>
    <row r="322" spans="7:8" x14ac:dyDescent="0.25">
      <c r="G322">
        <v>304</v>
      </c>
      <c r="H322" s="5">
        <v>8599717.7859819643</v>
      </c>
    </row>
    <row r="323" spans="7:8" x14ac:dyDescent="0.25">
      <c r="G323">
        <v>305</v>
      </c>
      <c r="H323" s="5">
        <v>14700000</v>
      </c>
    </row>
    <row r="324" spans="7:8" x14ac:dyDescent="0.25">
      <c r="G324">
        <v>306</v>
      </c>
      <c r="H324" s="5">
        <v>5290128.3722119201</v>
      </c>
    </row>
    <row r="325" spans="7:8" x14ac:dyDescent="0.25">
      <c r="G325">
        <v>307</v>
      </c>
      <c r="H325" s="5">
        <v>8502890.8030798547</v>
      </c>
    </row>
    <row r="326" spans="7:8" x14ac:dyDescent="0.25">
      <c r="G326">
        <v>308</v>
      </c>
      <c r="H326" s="5">
        <v>9775750.1019410864</v>
      </c>
    </row>
    <row r="327" spans="7:8" x14ac:dyDescent="0.25">
      <c r="G327">
        <v>309</v>
      </c>
      <c r="H327" s="5">
        <v>7661164.0336933993</v>
      </c>
    </row>
    <row r="328" spans="7:8" x14ac:dyDescent="0.25">
      <c r="G328">
        <v>310</v>
      </c>
      <c r="H328" s="5">
        <v>14700000</v>
      </c>
    </row>
    <row r="329" spans="7:8" x14ac:dyDescent="0.25">
      <c r="G329">
        <v>311</v>
      </c>
      <c r="H329" s="5">
        <v>4482190.9091917314</v>
      </c>
    </row>
    <row r="330" spans="7:8" x14ac:dyDescent="0.25">
      <c r="G330">
        <v>312</v>
      </c>
      <c r="H330" s="5">
        <v>3209851.4641256034</v>
      </c>
    </row>
    <row r="331" spans="7:8" x14ac:dyDescent="0.25">
      <c r="G331">
        <v>313</v>
      </c>
      <c r="H331" s="5">
        <v>14128138.568899713</v>
      </c>
    </row>
    <row r="332" spans="7:8" x14ac:dyDescent="0.25">
      <c r="G332">
        <v>314</v>
      </c>
      <c r="H332" s="5">
        <v>9244030.8289033808</v>
      </c>
    </row>
    <row r="333" spans="7:8" x14ac:dyDescent="0.25">
      <c r="G333">
        <v>315</v>
      </c>
      <c r="H333" s="5">
        <v>2583817.4906004574</v>
      </c>
    </row>
    <row r="334" spans="7:8" x14ac:dyDescent="0.25">
      <c r="G334">
        <v>316</v>
      </c>
      <c r="H334" s="5">
        <v>6148789.2868645266</v>
      </c>
    </row>
    <row r="335" spans="7:8" x14ac:dyDescent="0.25">
      <c r="G335">
        <v>317</v>
      </c>
      <c r="H335" s="5">
        <v>5031931.019463174</v>
      </c>
    </row>
    <row r="336" spans="7:8" x14ac:dyDescent="0.25">
      <c r="G336">
        <v>318</v>
      </c>
      <c r="H336" s="5">
        <v>4032076.2557288297</v>
      </c>
    </row>
    <row r="337" spans="7:8" x14ac:dyDescent="0.25">
      <c r="G337">
        <v>319</v>
      </c>
      <c r="H337" s="5">
        <v>7925370.3594287448</v>
      </c>
    </row>
    <row r="338" spans="7:8" x14ac:dyDescent="0.25">
      <c r="G338">
        <v>320</v>
      </c>
      <c r="H338" s="5">
        <v>4052640.3083791211</v>
      </c>
    </row>
    <row r="339" spans="7:8" x14ac:dyDescent="0.25">
      <c r="G339">
        <v>321</v>
      </c>
      <c r="H339" s="5">
        <v>11210678.545161977</v>
      </c>
    </row>
    <row r="340" spans="7:8" x14ac:dyDescent="0.25">
      <c r="G340">
        <v>322</v>
      </c>
      <c r="H340" s="5">
        <v>11652260.009816419</v>
      </c>
    </row>
    <row r="341" spans="7:8" x14ac:dyDescent="0.25">
      <c r="G341">
        <v>323</v>
      </c>
      <c r="H341" s="5">
        <v>3055522.6212752853</v>
      </c>
    </row>
    <row r="342" spans="7:8" x14ac:dyDescent="0.25">
      <c r="G342">
        <v>324</v>
      </c>
      <c r="H342" s="5">
        <v>8402745.881881386</v>
      </c>
    </row>
    <row r="343" spans="7:8" x14ac:dyDescent="0.25">
      <c r="G343">
        <v>325</v>
      </c>
      <c r="H343" s="5">
        <v>12041383.898686633</v>
      </c>
    </row>
    <row r="344" spans="7:8" x14ac:dyDescent="0.25">
      <c r="G344">
        <v>326</v>
      </c>
      <c r="H344" s="5">
        <v>2352491.5357215293</v>
      </c>
    </row>
    <row r="345" spans="7:8" x14ac:dyDescent="0.25">
      <c r="G345">
        <v>327</v>
      </c>
      <c r="H345" s="5">
        <v>7649803.1510390863</v>
      </c>
    </row>
    <row r="346" spans="7:8" x14ac:dyDescent="0.25">
      <c r="G346">
        <v>328</v>
      </c>
      <c r="H346" s="5">
        <v>14700000</v>
      </c>
    </row>
    <row r="347" spans="7:8" x14ac:dyDescent="0.25">
      <c r="G347">
        <v>329</v>
      </c>
      <c r="H347" s="5">
        <v>11278044.657603517</v>
      </c>
    </row>
    <row r="348" spans="7:8" x14ac:dyDescent="0.25">
      <c r="G348">
        <v>330</v>
      </c>
      <c r="H348" s="5">
        <v>3342752.6074803974</v>
      </c>
    </row>
    <row r="349" spans="7:8" x14ac:dyDescent="0.25">
      <c r="G349">
        <v>331</v>
      </c>
      <c r="H349" s="5">
        <v>2324222.7310095839</v>
      </c>
    </row>
    <row r="350" spans="7:8" x14ac:dyDescent="0.25">
      <c r="G350">
        <v>332</v>
      </c>
      <c r="H350" s="5">
        <v>11507368.21283925</v>
      </c>
    </row>
    <row r="351" spans="7:8" x14ac:dyDescent="0.25">
      <c r="G351">
        <v>333</v>
      </c>
      <c r="H351" s="5">
        <v>6622045.0308875218</v>
      </c>
    </row>
    <row r="352" spans="7:8" x14ac:dyDescent="0.25">
      <c r="G352">
        <v>334</v>
      </c>
      <c r="H352" s="5">
        <v>5266387.5861499496</v>
      </c>
    </row>
    <row r="353" spans="7:8" x14ac:dyDescent="0.25">
      <c r="G353">
        <v>335</v>
      </c>
      <c r="H353" s="5">
        <v>8689379.9631862119</v>
      </c>
    </row>
    <row r="354" spans="7:8" x14ac:dyDescent="0.25">
      <c r="G354">
        <v>336</v>
      </c>
      <c r="H354" s="5">
        <v>8304386.8302873038</v>
      </c>
    </row>
    <row r="355" spans="7:8" x14ac:dyDescent="0.25">
      <c r="G355">
        <v>337</v>
      </c>
      <c r="H355" s="5">
        <v>10754437.190445364</v>
      </c>
    </row>
    <row r="356" spans="7:8" x14ac:dyDescent="0.25">
      <c r="G356">
        <v>338</v>
      </c>
      <c r="H356" s="5">
        <v>5220431.7545135245</v>
      </c>
    </row>
    <row r="357" spans="7:8" x14ac:dyDescent="0.25">
      <c r="G357">
        <v>339</v>
      </c>
      <c r="H357" s="5">
        <v>7312830.1123218723</v>
      </c>
    </row>
    <row r="358" spans="7:8" x14ac:dyDescent="0.25">
      <c r="G358">
        <v>340</v>
      </c>
      <c r="H358" s="5">
        <v>5869322.4859484993</v>
      </c>
    </row>
    <row r="359" spans="7:8" x14ac:dyDescent="0.25">
      <c r="G359">
        <v>341</v>
      </c>
      <c r="H359" s="5">
        <v>7164971.8161361217</v>
      </c>
    </row>
    <row r="360" spans="7:8" x14ac:dyDescent="0.25">
      <c r="G360">
        <v>342</v>
      </c>
      <c r="H360" s="5">
        <v>9184601.3960759901</v>
      </c>
    </row>
    <row r="361" spans="7:8" x14ac:dyDescent="0.25">
      <c r="G361">
        <v>343</v>
      </c>
      <c r="H361" s="5">
        <v>7892583.6196437962</v>
      </c>
    </row>
    <row r="362" spans="7:8" x14ac:dyDescent="0.25">
      <c r="G362">
        <v>344</v>
      </c>
      <c r="H362" s="5">
        <v>8287222.1091141067</v>
      </c>
    </row>
    <row r="363" spans="7:8" x14ac:dyDescent="0.25">
      <c r="G363">
        <v>345</v>
      </c>
      <c r="H363" s="5">
        <v>10517950.658714332</v>
      </c>
    </row>
    <row r="364" spans="7:8" x14ac:dyDescent="0.25">
      <c r="G364">
        <v>346</v>
      </c>
      <c r="H364" s="5">
        <v>13337894.844126478</v>
      </c>
    </row>
    <row r="365" spans="7:8" x14ac:dyDescent="0.25">
      <c r="G365">
        <v>347</v>
      </c>
      <c r="H365" s="5">
        <v>4389308.6567803863</v>
      </c>
    </row>
    <row r="366" spans="7:8" x14ac:dyDescent="0.25">
      <c r="G366">
        <v>348</v>
      </c>
      <c r="H366" s="5">
        <v>14700000</v>
      </c>
    </row>
    <row r="367" spans="7:8" x14ac:dyDescent="0.25">
      <c r="G367">
        <v>349</v>
      </c>
      <c r="H367" s="5">
        <v>5075383.1174061187</v>
      </c>
    </row>
    <row r="368" spans="7:8" x14ac:dyDescent="0.25">
      <c r="G368">
        <v>350</v>
      </c>
      <c r="H368" s="5">
        <v>8289158.8804595172</v>
      </c>
    </row>
    <row r="369" spans="7:8" x14ac:dyDescent="0.25">
      <c r="G369">
        <v>351</v>
      </c>
      <c r="H369" s="5">
        <v>5864708.7926986404</v>
      </c>
    </row>
    <row r="370" spans="7:8" x14ac:dyDescent="0.25">
      <c r="G370">
        <v>352</v>
      </c>
      <c r="H370" s="5">
        <v>13248138.086099617</v>
      </c>
    </row>
    <row r="371" spans="7:8" x14ac:dyDescent="0.25">
      <c r="G371">
        <v>353</v>
      </c>
      <c r="H371" s="5">
        <v>649350.44925760478</v>
      </c>
    </row>
    <row r="372" spans="7:8" x14ac:dyDescent="0.25">
      <c r="G372">
        <v>354</v>
      </c>
      <c r="H372" s="5">
        <v>1488150.5885366807</v>
      </c>
    </row>
    <row r="373" spans="7:8" x14ac:dyDescent="0.25">
      <c r="G373">
        <v>355</v>
      </c>
      <c r="H373" s="5">
        <v>7194423.0341237783</v>
      </c>
    </row>
    <row r="374" spans="7:8" x14ac:dyDescent="0.25">
      <c r="G374">
        <v>356</v>
      </c>
      <c r="H374" s="5">
        <v>14062876.770999625</v>
      </c>
    </row>
    <row r="375" spans="7:8" x14ac:dyDescent="0.25">
      <c r="G375">
        <v>357</v>
      </c>
      <c r="H375" s="5">
        <v>8372894.7433618121</v>
      </c>
    </row>
    <row r="376" spans="7:8" x14ac:dyDescent="0.25">
      <c r="G376">
        <v>358</v>
      </c>
      <c r="H376" s="5">
        <v>4552940.5645382926</v>
      </c>
    </row>
    <row r="377" spans="7:8" x14ac:dyDescent="0.25">
      <c r="G377">
        <v>359</v>
      </c>
      <c r="H377" s="5">
        <v>14700000</v>
      </c>
    </row>
    <row r="378" spans="7:8" x14ac:dyDescent="0.25">
      <c r="G378">
        <v>360</v>
      </c>
      <c r="H378" s="5">
        <v>8887830.9428841695</v>
      </c>
    </row>
    <row r="379" spans="7:8" x14ac:dyDescent="0.25">
      <c r="G379">
        <v>361</v>
      </c>
      <c r="H379" s="5">
        <v>2932488.6036859266</v>
      </c>
    </row>
    <row r="380" spans="7:8" x14ac:dyDescent="0.25">
      <c r="G380">
        <v>362</v>
      </c>
      <c r="H380" s="5">
        <v>10186879.71854908</v>
      </c>
    </row>
    <row r="381" spans="7:8" x14ac:dyDescent="0.25">
      <c r="G381">
        <v>363</v>
      </c>
      <c r="H381" s="5">
        <v>6025153.6318122894</v>
      </c>
    </row>
    <row r="382" spans="7:8" x14ac:dyDescent="0.25">
      <c r="G382">
        <v>364</v>
      </c>
      <c r="H382" s="5">
        <v>6089516.3430314735</v>
      </c>
    </row>
    <row r="383" spans="7:8" x14ac:dyDescent="0.25">
      <c r="G383">
        <v>365</v>
      </c>
      <c r="H383" s="5">
        <v>-668860.1987668951</v>
      </c>
    </row>
    <row r="384" spans="7:8" x14ac:dyDescent="0.25">
      <c r="G384">
        <v>366</v>
      </c>
      <c r="H384" s="5">
        <v>6782609.0890759081</v>
      </c>
    </row>
    <row r="385" spans="7:8" x14ac:dyDescent="0.25">
      <c r="G385">
        <v>367</v>
      </c>
      <c r="H385" s="5">
        <v>10771810.921581402</v>
      </c>
    </row>
    <row r="386" spans="7:8" x14ac:dyDescent="0.25">
      <c r="G386">
        <v>368</v>
      </c>
      <c r="H386" s="5">
        <v>10369212.67849623</v>
      </c>
    </row>
    <row r="387" spans="7:8" x14ac:dyDescent="0.25">
      <c r="G387">
        <v>369</v>
      </c>
      <c r="H387" s="5">
        <v>9003625.5571355559</v>
      </c>
    </row>
    <row r="388" spans="7:8" x14ac:dyDescent="0.25">
      <c r="G388">
        <v>370</v>
      </c>
      <c r="H388" s="5">
        <v>9846865.8735248037</v>
      </c>
    </row>
    <row r="389" spans="7:8" x14ac:dyDescent="0.25">
      <c r="G389">
        <v>371</v>
      </c>
      <c r="H389" s="5">
        <v>503524.25073454808</v>
      </c>
    </row>
    <row r="390" spans="7:8" x14ac:dyDescent="0.25">
      <c r="G390">
        <v>372</v>
      </c>
      <c r="H390" s="5">
        <v>10962695.735942859</v>
      </c>
    </row>
    <row r="391" spans="7:8" x14ac:dyDescent="0.25">
      <c r="G391">
        <v>373</v>
      </c>
      <c r="H391" s="5">
        <v>1503430.1934263213</v>
      </c>
    </row>
    <row r="392" spans="7:8" x14ac:dyDescent="0.25">
      <c r="G392">
        <v>374</v>
      </c>
      <c r="H392" s="5">
        <v>7804711.6225552931</v>
      </c>
    </row>
    <row r="393" spans="7:8" x14ac:dyDescent="0.25">
      <c r="G393">
        <v>375</v>
      </c>
      <c r="H393" s="5">
        <v>13086176.619194277</v>
      </c>
    </row>
    <row r="394" spans="7:8" x14ac:dyDescent="0.25">
      <c r="G394">
        <v>376</v>
      </c>
      <c r="H394" s="5">
        <v>7560103.0656766854</v>
      </c>
    </row>
    <row r="395" spans="7:8" x14ac:dyDescent="0.25">
      <c r="G395">
        <v>377</v>
      </c>
      <c r="H395" s="5">
        <v>9135384.0516911186</v>
      </c>
    </row>
    <row r="396" spans="7:8" x14ac:dyDescent="0.25">
      <c r="G396">
        <v>378</v>
      </c>
      <c r="H396" s="5">
        <v>8777607.8122218885</v>
      </c>
    </row>
    <row r="397" spans="7:8" x14ac:dyDescent="0.25">
      <c r="G397">
        <v>379</v>
      </c>
      <c r="H397" s="5">
        <v>7974571.8558499366</v>
      </c>
    </row>
    <row r="398" spans="7:8" x14ac:dyDescent="0.25">
      <c r="G398">
        <v>380</v>
      </c>
      <c r="H398" s="5">
        <v>10005944.45908035</v>
      </c>
    </row>
    <row r="399" spans="7:8" x14ac:dyDescent="0.25">
      <c r="G399">
        <v>381</v>
      </c>
      <c r="H399" s="5">
        <v>9063018.1375056654</v>
      </c>
    </row>
    <row r="400" spans="7:8" x14ac:dyDescent="0.25">
      <c r="G400">
        <v>382</v>
      </c>
      <c r="H400" s="5">
        <v>14700000</v>
      </c>
    </row>
    <row r="401" spans="7:8" x14ac:dyDescent="0.25">
      <c r="G401">
        <v>383</v>
      </c>
      <c r="H401" s="5">
        <v>10556396.032475486</v>
      </c>
    </row>
    <row r="402" spans="7:8" x14ac:dyDescent="0.25">
      <c r="G402">
        <v>384</v>
      </c>
      <c r="H402" s="5">
        <v>9878510.4485463388</v>
      </c>
    </row>
    <row r="403" spans="7:8" x14ac:dyDescent="0.25">
      <c r="G403">
        <v>385</v>
      </c>
      <c r="H403" s="5">
        <v>13470397.942030236</v>
      </c>
    </row>
    <row r="404" spans="7:8" x14ac:dyDescent="0.25">
      <c r="G404">
        <v>386</v>
      </c>
      <c r="H404" s="5">
        <v>8136183.738101501</v>
      </c>
    </row>
    <row r="405" spans="7:8" x14ac:dyDescent="0.25">
      <c r="G405">
        <v>387</v>
      </c>
      <c r="H405" s="5">
        <v>13019706.575023897</v>
      </c>
    </row>
    <row r="406" spans="7:8" x14ac:dyDescent="0.25">
      <c r="G406">
        <v>388</v>
      </c>
      <c r="H406" s="5">
        <v>3886761.0289971288</v>
      </c>
    </row>
    <row r="407" spans="7:8" x14ac:dyDescent="0.25">
      <c r="G407">
        <v>389</v>
      </c>
      <c r="H407" s="5">
        <v>6683172.8433711268</v>
      </c>
    </row>
    <row r="408" spans="7:8" x14ac:dyDescent="0.25">
      <c r="G408">
        <v>390</v>
      </c>
      <c r="H408" s="5">
        <v>12399369.887869969</v>
      </c>
    </row>
    <row r="409" spans="7:8" x14ac:dyDescent="0.25">
      <c r="G409">
        <v>391</v>
      </c>
      <c r="H409" s="5">
        <v>9682315.037735302</v>
      </c>
    </row>
    <row r="410" spans="7:8" x14ac:dyDescent="0.25">
      <c r="G410">
        <v>392</v>
      </c>
      <c r="H410" s="5">
        <v>14700000</v>
      </c>
    </row>
    <row r="411" spans="7:8" x14ac:dyDescent="0.25">
      <c r="G411">
        <v>393</v>
      </c>
      <c r="H411" s="5">
        <v>14459831.913093254</v>
      </c>
    </row>
    <row r="412" spans="7:8" x14ac:dyDescent="0.25">
      <c r="G412">
        <v>394</v>
      </c>
      <c r="H412" s="5">
        <v>14700000</v>
      </c>
    </row>
    <row r="413" spans="7:8" x14ac:dyDescent="0.25">
      <c r="G413">
        <v>395</v>
      </c>
      <c r="H413" s="5">
        <v>5950128.6697212756</v>
      </c>
    </row>
    <row r="414" spans="7:8" x14ac:dyDescent="0.25">
      <c r="G414">
        <v>396</v>
      </c>
      <c r="H414" s="5">
        <v>8374595.0749500692</v>
      </c>
    </row>
    <row r="415" spans="7:8" x14ac:dyDescent="0.25">
      <c r="G415">
        <v>397</v>
      </c>
      <c r="H415" s="5">
        <v>7130382.6760320142</v>
      </c>
    </row>
    <row r="416" spans="7:8" x14ac:dyDescent="0.25">
      <c r="G416">
        <v>398</v>
      </c>
      <c r="H416" s="5">
        <v>10685806.146094862</v>
      </c>
    </row>
    <row r="417" spans="7:8" x14ac:dyDescent="0.25">
      <c r="G417">
        <v>399</v>
      </c>
      <c r="H417" s="5">
        <v>14700000</v>
      </c>
    </row>
    <row r="418" spans="7:8" x14ac:dyDescent="0.25">
      <c r="G418">
        <v>400</v>
      </c>
      <c r="H418" s="5">
        <v>10136079.529621162</v>
      </c>
    </row>
    <row r="419" spans="7:8" x14ac:dyDescent="0.25">
      <c r="G419">
        <v>401</v>
      </c>
      <c r="H419" s="5">
        <v>9760141.2741310485</v>
      </c>
    </row>
    <row r="420" spans="7:8" x14ac:dyDescent="0.25">
      <c r="G420">
        <v>402</v>
      </c>
      <c r="H420" s="5">
        <v>6425291.6733243093</v>
      </c>
    </row>
    <row r="421" spans="7:8" x14ac:dyDescent="0.25">
      <c r="G421">
        <v>403</v>
      </c>
      <c r="H421" s="5">
        <v>11612456.486760139</v>
      </c>
    </row>
    <row r="422" spans="7:8" x14ac:dyDescent="0.25">
      <c r="G422">
        <v>404</v>
      </c>
      <c r="H422" s="5">
        <v>14700000</v>
      </c>
    </row>
    <row r="423" spans="7:8" x14ac:dyDescent="0.25">
      <c r="G423">
        <v>405</v>
      </c>
      <c r="H423" s="5">
        <v>3550747.7779195104</v>
      </c>
    </row>
    <row r="424" spans="7:8" x14ac:dyDescent="0.25">
      <c r="G424">
        <v>406</v>
      </c>
      <c r="H424" s="5">
        <v>8503667.331449274</v>
      </c>
    </row>
    <row r="425" spans="7:8" x14ac:dyDescent="0.25">
      <c r="G425">
        <v>407</v>
      </c>
      <c r="H425" s="5">
        <v>1545193.9000458475</v>
      </c>
    </row>
    <row r="426" spans="7:8" x14ac:dyDescent="0.25">
      <c r="G426">
        <v>408</v>
      </c>
      <c r="H426" s="5">
        <v>7472532.1132478714</v>
      </c>
    </row>
    <row r="427" spans="7:8" x14ac:dyDescent="0.25">
      <c r="G427">
        <v>409</v>
      </c>
      <c r="H427" s="5">
        <v>10926183.313603904</v>
      </c>
    </row>
    <row r="428" spans="7:8" x14ac:dyDescent="0.25">
      <c r="G428">
        <v>410</v>
      </c>
      <c r="H428" s="5">
        <v>10207990.17870919</v>
      </c>
    </row>
    <row r="429" spans="7:8" x14ac:dyDescent="0.25">
      <c r="G429">
        <v>411</v>
      </c>
      <c r="H429" s="5">
        <v>14700000</v>
      </c>
    </row>
    <row r="430" spans="7:8" x14ac:dyDescent="0.25">
      <c r="G430">
        <v>412</v>
      </c>
      <c r="H430" s="5">
        <v>8495533.7639068812</v>
      </c>
    </row>
    <row r="431" spans="7:8" x14ac:dyDescent="0.25">
      <c r="G431">
        <v>413</v>
      </c>
      <c r="H431" s="5">
        <v>5569149.9498642124</v>
      </c>
    </row>
    <row r="432" spans="7:8" x14ac:dyDescent="0.25">
      <c r="G432">
        <v>414</v>
      </c>
      <c r="H432" s="5">
        <v>10461789.956652224</v>
      </c>
    </row>
    <row r="433" spans="7:8" x14ac:dyDescent="0.25">
      <c r="G433">
        <v>415</v>
      </c>
      <c r="H433" s="5">
        <v>2511862.9943627063</v>
      </c>
    </row>
    <row r="434" spans="7:8" x14ac:dyDescent="0.25">
      <c r="G434">
        <v>416</v>
      </c>
      <c r="H434" s="5">
        <v>6751587.1654409766</v>
      </c>
    </row>
    <row r="435" spans="7:8" x14ac:dyDescent="0.25">
      <c r="G435">
        <v>417</v>
      </c>
      <c r="H435" s="5">
        <v>6385062.3371707276</v>
      </c>
    </row>
    <row r="436" spans="7:8" x14ac:dyDescent="0.25">
      <c r="G436">
        <v>418</v>
      </c>
      <c r="H436" s="5">
        <v>5162898.5775826573</v>
      </c>
    </row>
    <row r="437" spans="7:8" x14ac:dyDescent="0.25">
      <c r="G437">
        <v>419</v>
      </c>
      <c r="H437" s="5">
        <v>8572094.5837258436</v>
      </c>
    </row>
    <row r="438" spans="7:8" x14ac:dyDescent="0.25">
      <c r="G438">
        <v>420</v>
      </c>
      <c r="H438" s="5">
        <v>4650497.5362505019</v>
      </c>
    </row>
    <row r="439" spans="7:8" x14ac:dyDescent="0.25">
      <c r="G439">
        <v>421</v>
      </c>
      <c r="H439" s="5">
        <v>11730262.298529115</v>
      </c>
    </row>
    <row r="440" spans="7:8" x14ac:dyDescent="0.25">
      <c r="G440">
        <v>422</v>
      </c>
      <c r="H440" s="5">
        <v>12661969.364133283</v>
      </c>
    </row>
    <row r="441" spans="7:8" x14ac:dyDescent="0.25">
      <c r="G441">
        <v>423</v>
      </c>
      <c r="H441" s="5">
        <v>11715180.534971122</v>
      </c>
    </row>
    <row r="442" spans="7:8" x14ac:dyDescent="0.25">
      <c r="G442">
        <v>424</v>
      </c>
      <c r="H442" s="5">
        <v>14700000</v>
      </c>
    </row>
    <row r="443" spans="7:8" x14ac:dyDescent="0.25">
      <c r="G443">
        <v>425</v>
      </c>
      <c r="H443" s="5">
        <v>2357198.5175145566</v>
      </c>
    </row>
    <row r="444" spans="7:8" x14ac:dyDescent="0.25">
      <c r="G444">
        <v>426</v>
      </c>
      <c r="H444" s="5">
        <v>4725636.0158324055</v>
      </c>
    </row>
    <row r="445" spans="7:8" x14ac:dyDescent="0.25">
      <c r="G445">
        <v>427</v>
      </c>
      <c r="H445" s="5">
        <v>8859975.7552044541</v>
      </c>
    </row>
    <row r="446" spans="7:8" x14ac:dyDescent="0.25">
      <c r="G446">
        <v>428</v>
      </c>
      <c r="H446" s="5">
        <v>11189051.44093214</v>
      </c>
    </row>
    <row r="447" spans="7:8" x14ac:dyDescent="0.25">
      <c r="G447">
        <v>429</v>
      </c>
      <c r="H447" s="5">
        <v>13946681.940708779</v>
      </c>
    </row>
    <row r="448" spans="7:8" x14ac:dyDescent="0.25">
      <c r="G448">
        <v>430</v>
      </c>
      <c r="H448" s="5">
        <v>9997008.9074765667</v>
      </c>
    </row>
    <row r="449" spans="7:8" x14ac:dyDescent="0.25">
      <c r="G449">
        <v>431</v>
      </c>
      <c r="H449" s="5">
        <v>12694696.537681721</v>
      </c>
    </row>
    <row r="450" spans="7:8" x14ac:dyDescent="0.25">
      <c r="G450">
        <v>432</v>
      </c>
      <c r="H450" s="5">
        <v>11647290.5402551</v>
      </c>
    </row>
    <row r="451" spans="7:8" x14ac:dyDescent="0.25">
      <c r="G451">
        <v>433</v>
      </c>
      <c r="H451" s="5">
        <v>6846703.9253816046</v>
      </c>
    </row>
    <row r="452" spans="7:8" x14ac:dyDescent="0.25">
      <c r="G452">
        <v>434</v>
      </c>
      <c r="H452" s="5">
        <v>8179954.9833613336</v>
      </c>
    </row>
    <row r="453" spans="7:8" x14ac:dyDescent="0.25">
      <c r="G453">
        <v>435</v>
      </c>
      <c r="H453" s="5">
        <v>11581717.060335755</v>
      </c>
    </row>
    <row r="454" spans="7:8" x14ac:dyDescent="0.25">
      <c r="G454">
        <v>436</v>
      </c>
      <c r="H454" s="5">
        <v>9355973.5351462625</v>
      </c>
    </row>
    <row r="455" spans="7:8" x14ac:dyDescent="0.25">
      <c r="G455">
        <v>437</v>
      </c>
      <c r="H455" s="5">
        <v>8963490.3653524406</v>
      </c>
    </row>
    <row r="456" spans="7:8" x14ac:dyDescent="0.25">
      <c r="G456">
        <v>438</v>
      </c>
      <c r="H456" s="5">
        <v>5386353.3372308854</v>
      </c>
    </row>
    <row r="457" spans="7:8" x14ac:dyDescent="0.25">
      <c r="G457">
        <v>439</v>
      </c>
      <c r="H457" s="5">
        <v>3341698.5998127032</v>
      </c>
    </row>
    <row r="458" spans="7:8" x14ac:dyDescent="0.25">
      <c r="G458">
        <v>440</v>
      </c>
      <c r="H458" s="5">
        <v>1025440.2959702043</v>
      </c>
    </row>
    <row r="459" spans="7:8" x14ac:dyDescent="0.25">
      <c r="G459">
        <v>441</v>
      </c>
      <c r="H459" s="5">
        <v>10717437.98599121</v>
      </c>
    </row>
    <row r="460" spans="7:8" x14ac:dyDescent="0.25">
      <c r="G460">
        <v>442</v>
      </c>
      <c r="H460" s="5">
        <v>3118498.02300952</v>
      </c>
    </row>
    <row r="461" spans="7:8" x14ac:dyDescent="0.25">
      <c r="G461">
        <v>443</v>
      </c>
      <c r="H461" s="5">
        <v>8198485.996489469</v>
      </c>
    </row>
    <row r="462" spans="7:8" x14ac:dyDescent="0.25">
      <c r="G462">
        <v>444</v>
      </c>
      <c r="H462" s="5">
        <v>14245960.38541206</v>
      </c>
    </row>
    <row r="463" spans="7:8" x14ac:dyDescent="0.25">
      <c r="G463">
        <v>445</v>
      </c>
      <c r="H463" s="5">
        <v>2347003.0872425232</v>
      </c>
    </row>
    <row r="464" spans="7:8" x14ac:dyDescent="0.25">
      <c r="G464">
        <v>446</v>
      </c>
      <c r="H464" s="5">
        <v>4235423.1178133227</v>
      </c>
    </row>
    <row r="465" spans="7:8" x14ac:dyDescent="0.25">
      <c r="G465">
        <v>447</v>
      </c>
      <c r="H465" s="5">
        <v>10637151.913878027</v>
      </c>
    </row>
    <row r="466" spans="7:8" x14ac:dyDescent="0.25">
      <c r="G466">
        <v>448</v>
      </c>
      <c r="H466" s="5">
        <v>6863879.6718383618</v>
      </c>
    </row>
    <row r="467" spans="7:8" x14ac:dyDescent="0.25">
      <c r="G467">
        <v>449</v>
      </c>
      <c r="H467" s="5">
        <v>2150685.7897006143</v>
      </c>
    </row>
    <row r="468" spans="7:8" x14ac:dyDescent="0.25">
      <c r="G468">
        <v>450</v>
      </c>
      <c r="H468" s="5">
        <v>5860988.3609680347</v>
      </c>
    </row>
    <row r="469" spans="7:8" x14ac:dyDescent="0.25">
      <c r="G469">
        <v>451</v>
      </c>
      <c r="H469" s="5">
        <v>9880813.0875603966</v>
      </c>
    </row>
    <row r="470" spans="7:8" x14ac:dyDescent="0.25">
      <c r="G470">
        <v>452</v>
      </c>
      <c r="H470" s="5">
        <v>5321392.6238966994</v>
      </c>
    </row>
    <row r="471" spans="7:8" x14ac:dyDescent="0.25">
      <c r="G471">
        <v>453</v>
      </c>
      <c r="H471" s="5">
        <v>6721598.7822589576</v>
      </c>
    </row>
    <row r="472" spans="7:8" x14ac:dyDescent="0.25">
      <c r="G472">
        <v>454</v>
      </c>
      <c r="H472" s="5">
        <v>1990117.4272889467</v>
      </c>
    </row>
    <row r="473" spans="7:8" x14ac:dyDescent="0.25">
      <c r="G473">
        <v>455</v>
      </c>
      <c r="H473" s="5">
        <v>14700000</v>
      </c>
    </row>
    <row r="474" spans="7:8" x14ac:dyDescent="0.25">
      <c r="G474">
        <v>456</v>
      </c>
      <c r="H474" s="5">
        <v>12634754.900540322</v>
      </c>
    </row>
    <row r="475" spans="7:8" x14ac:dyDescent="0.25">
      <c r="G475">
        <v>457</v>
      </c>
      <c r="H475" s="5">
        <v>14700000</v>
      </c>
    </row>
    <row r="476" spans="7:8" x14ac:dyDescent="0.25">
      <c r="G476">
        <v>458</v>
      </c>
      <c r="H476" s="5">
        <v>14700000</v>
      </c>
    </row>
    <row r="477" spans="7:8" x14ac:dyDescent="0.25">
      <c r="G477">
        <v>459</v>
      </c>
      <c r="H477" s="5">
        <v>2957502.1281748023</v>
      </c>
    </row>
    <row r="478" spans="7:8" x14ac:dyDescent="0.25">
      <c r="G478">
        <v>460</v>
      </c>
      <c r="H478" s="5">
        <v>11992330.092969425</v>
      </c>
    </row>
    <row r="479" spans="7:8" x14ac:dyDescent="0.25">
      <c r="G479">
        <v>461</v>
      </c>
      <c r="H479" s="5">
        <v>6390420.3177904561</v>
      </c>
    </row>
    <row r="480" spans="7:8" x14ac:dyDescent="0.25">
      <c r="G480">
        <v>462</v>
      </c>
      <c r="H480" s="5">
        <v>10555923.196644343</v>
      </c>
    </row>
    <row r="481" spans="7:8" x14ac:dyDescent="0.25">
      <c r="G481">
        <v>463</v>
      </c>
      <c r="H481" s="5">
        <v>10093552.128390126</v>
      </c>
    </row>
    <row r="482" spans="7:8" x14ac:dyDescent="0.25">
      <c r="G482">
        <v>464</v>
      </c>
      <c r="H482" s="5">
        <v>10567819.796719134</v>
      </c>
    </row>
    <row r="483" spans="7:8" x14ac:dyDescent="0.25">
      <c r="G483">
        <v>465</v>
      </c>
      <c r="H483" s="5">
        <v>8708606.9863100387</v>
      </c>
    </row>
    <row r="484" spans="7:8" x14ac:dyDescent="0.25">
      <c r="G484">
        <v>466</v>
      </c>
      <c r="H484" s="5">
        <v>11180473.150366213</v>
      </c>
    </row>
    <row r="485" spans="7:8" x14ac:dyDescent="0.25">
      <c r="G485">
        <v>467</v>
      </c>
      <c r="H485" s="5">
        <v>3078841.0390762482</v>
      </c>
    </row>
    <row r="486" spans="7:8" x14ac:dyDescent="0.25">
      <c r="G486">
        <v>468</v>
      </c>
      <c r="H486" s="5">
        <v>4590198.3290220592</v>
      </c>
    </row>
    <row r="487" spans="7:8" x14ac:dyDescent="0.25">
      <c r="G487">
        <v>469</v>
      </c>
      <c r="H487" s="5">
        <v>14700000</v>
      </c>
    </row>
    <row r="488" spans="7:8" x14ac:dyDescent="0.25">
      <c r="G488">
        <v>470</v>
      </c>
      <c r="H488" s="5">
        <v>13756765.592327952</v>
      </c>
    </row>
    <row r="489" spans="7:8" x14ac:dyDescent="0.25">
      <c r="G489">
        <v>471</v>
      </c>
      <c r="H489" s="5">
        <v>6710776.1820861474</v>
      </c>
    </row>
    <row r="490" spans="7:8" x14ac:dyDescent="0.25">
      <c r="G490">
        <v>472</v>
      </c>
      <c r="H490" s="5">
        <v>5165651.9306719918</v>
      </c>
    </row>
    <row r="491" spans="7:8" x14ac:dyDescent="0.25">
      <c r="G491">
        <v>473</v>
      </c>
      <c r="H491" s="5">
        <v>3661738.9277423676</v>
      </c>
    </row>
    <row r="492" spans="7:8" x14ac:dyDescent="0.25">
      <c r="G492">
        <v>474</v>
      </c>
      <c r="H492" s="5">
        <v>14700000</v>
      </c>
    </row>
    <row r="493" spans="7:8" x14ac:dyDescent="0.25">
      <c r="G493">
        <v>475</v>
      </c>
      <c r="H493" s="5">
        <v>14700000</v>
      </c>
    </row>
    <row r="494" spans="7:8" x14ac:dyDescent="0.25">
      <c r="G494">
        <v>476</v>
      </c>
      <c r="H494" s="5">
        <v>12309567.130874813</v>
      </c>
    </row>
    <row r="495" spans="7:8" x14ac:dyDescent="0.25">
      <c r="G495">
        <v>477</v>
      </c>
      <c r="H495" s="5">
        <v>8965178.4276979268</v>
      </c>
    </row>
    <row r="496" spans="7:8" x14ac:dyDescent="0.25">
      <c r="G496">
        <v>478</v>
      </c>
      <c r="H496" s="5">
        <v>12899438.527946249</v>
      </c>
    </row>
    <row r="497" spans="7:8" x14ac:dyDescent="0.25">
      <c r="G497">
        <v>479</v>
      </c>
      <c r="H497" s="5">
        <v>12340336.071127914</v>
      </c>
    </row>
    <row r="498" spans="7:8" x14ac:dyDescent="0.25">
      <c r="G498">
        <v>480</v>
      </c>
      <c r="H498" s="5">
        <v>6761015.8509434648</v>
      </c>
    </row>
    <row r="499" spans="7:8" x14ac:dyDescent="0.25">
      <c r="G499">
        <v>481</v>
      </c>
      <c r="H499" s="5">
        <v>7679311.3256531358</v>
      </c>
    </row>
    <row r="500" spans="7:8" x14ac:dyDescent="0.25">
      <c r="G500">
        <v>482</v>
      </c>
      <c r="H500" s="5">
        <v>5601718.2222799025</v>
      </c>
    </row>
    <row r="501" spans="7:8" x14ac:dyDescent="0.25">
      <c r="G501">
        <v>483</v>
      </c>
      <c r="H501" s="5">
        <v>6438262.0839376673</v>
      </c>
    </row>
    <row r="502" spans="7:8" x14ac:dyDescent="0.25">
      <c r="G502">
        <v>484</v>
      </c>
      <c r="H502" s="5">
        <v>8453227.5592740178</v>
      </c>
    </row>
    <row r="503" spans="7:8" x14ac:dyDescent="0.25">
      <c r="G503">
        <v>485</v>
      </c>
      <c r="H503" s="5">
        <v>10065927.53394499</v>
      </c>
    </row>
    <row r="504" spans="7:8" x14ac:dyDescent="0.25">
      <c r="G504">
        <v>486</v>
      </c>
      <c r="H504" s="5">
        <v>10202822.668013759</v>
      </c>
    </row>
    <row r="505" spans="7:8" x14ac:dyDescent="0.25">
      <c r="G505">
        <v>487</v>
      </c>
      <c r="H505" s="5">
        <v>12551078.643384576</v>
      </c>
    </row>
    <row r="506" spans="7:8" x14ac:dyDescent="0.25">
      <c r="G506">
        <v>488</v>
      </c>
      <c r="H506" s="5">
        <v>11630946.03662977</v>
      </c>
    </row>
    <row r="507" spans="7:8" x14ac:dyDescent="0.25">
      <c r="G507">
        <v>489</v>
      </c>
      <c r="H507" s="5">
        <v>3269020.7683625519</v>
      </c>
    </row>
    <row r="508" spans="7:8" x14ac:dyDescent="0.25">
      <c r="G508">
        <v>490</v>
      </c>
      <c r="H508" s="5">
        <v>6620388.6311932318</v>
      </c>
    </row>
    <row r="509" spans="7:8" x14ac:dyDescent="0.25">
      <c r="G509">
        <v>491</v>
      </c>
      <c r="H509" s="5">
        <v>14442848.803849101</v>
      </c>
    </row>
    <row r="510" spans="7:8" x14ac:dyDescent="0.25">
      <c r="G510">
        <v>492</v>
      </c>
      <c r="H510" s="5">
        <v>12630146.41181729</v>
      </c>
    </row>
    <row r="511" spans="7:8" x14ac:dyDescent="0.25">
      <c r="G511">
        <v>493</v>
      </c>
      <c r="H511" s="5">
        <v>11467221.717410289</v>
      </c>
    </row>
    <row r="512" spans="7:8" x14ac:dyDescent="0.25">
      <c r="G512">
        <v>494</v>
      </c>
      <c r="H512" s="5">
        <v>11982806.701906841</v>
      </c>
    </row>
    <row r="513" spans="7:8" x14ac:dyDescent="0.25">
      <c r="G513">
        <v>495</v>
      </c>
      <c r="H513" s="5">
        <v>5805120.7290954478</v>
      </c>
    </row>
    <row r="514" spans="7:8" x14ac:dyDescent="0.25">
      <c r="G514">
        <v>496</v>
      </c>
      <c r="H514" s="5">
        <v>13675069.494766243</v>
      </c>
    </row>
    <row r="515" spans="7:8" x14ac:dyDescent="0.25">
      <c r="G515">
        <v>497</v>
      </c>
      <c r="H515" s="5">
        <v>8606052.1977428757</v>
      </c>
    </row>
    <row r="516" spans="7:8" x14ac:dyDescent="0.25">
      <c r="G516">
        <v>498</v>
      </c>
      <c r="H516" s="5">
        <v>-404507.74120629765</v>
      </c>
    </row>
    <row r="517" spans="7:8" x14ac:dyDescent="0.25">
      <c r="G517">
        <v>499</v>
      </c>
      <c r="H517" s="5">
        <v>6527865.2796900608</v>
      </c>
    </row>
    <row r="518" spans="7:8" x14ac:dyDescent="0.25">
      <c r="G518">
        <v>500</v>
      </c>
      <c r="H518" s="5">
        <v>4198320.248630492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 Moyne College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LeMoyne College</dc:creator>
  <cp:lastModifiedBy>LeMoyne College</cp:lastModifiedBy>
  <dcterms:created xsi:type="dcterms:W3CDTF">2015-02-24T14:58:35Z</dcterms:created>
  <dcterms:modified xsi:type="dcterms:W3CDTF">2015-03-03T16:02:29Z</dcterms:modified>
</cp:coreProperties>
</file>