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5480" windowHeight="946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4" i="1" l="1"/>
  <c r="B12" i="1" l="1"/>
  <c r="B18" i="1"/>
  <c r="B17" i="1"/>
  <c r="I6" i="1"/>
  <c r="B11" i="1"/>
  <c r="I5" i="1"/>
  <c r="C11" i="1"/>
  <c r="D11" i="1" s="1"/>
  <c r="E11" i="1" s="1"/>
  <c r="F11" i="1" s="1"/>
  <c r="G11" i="1" s="1"/>
  <c r="H11" i="1" s="1"/>
  <c r="I11" i="1" s="1"/>
  <c r="J11" i="1" s="1"/>
  <c r="K11" i="1" s="1"/>
  <c r="C17" i="1" l="1"/>
  <c r="D17" i="1" s="1"/>
  <c r="E17" i="1" s="1"/>
  <c r="B13" i="1"/>
  <c r="B19" i="1"/>
  <c r="C18" i="1"/>
  <c r="D18" i="1" s="1"/>
  <c r="C12" i="1"/>
  <c r="C13" i="1" s="1"/>
  <c r="F17" i="1"/>
  <c r="C19" i="1" l="1"/>
  <c r="D12" i="1"/>
  <c r="E12" i="1" s="1"/>
  <c r="E18" i="1"/>
  <c r="D19" i="1"/>
  <c r="G17" i="1"/>
  <c r="D13" i="1" l="1"/>
  <c r="F18" i="1"/>
  <c r="E19" i="1"/>
  <c r="F12" i="1"/>
  <c r="E13" i="1"/>
  <c r="H17" i="1"/>
  <c r="G18" i="1" l="1"/>
  <c r="F19" i="1"/>
  <c r="G12" i="1"/>
  <c r="F13" i="1"/>
  <c r="I17" i="1"/>
  <c r="H18" i="1" l="1"/>
  <c r="G19" i="1"/>
  <c r="H12" i="1"/>
  <c r="G13" i="1"/>
  <c r="J17" i="1"/>
  <c r="I18" i="1" l="1"/>
  <c r="H19" i="1"/>
  <c r="I12" i="1"/>
  <c r="H13" i="1"/>
  <c r="K17" i="1"/>
  <c r="J18" i="1" l="1"/>
  <c r="I19" i="1"/>
  <c r="J12" i="1"/>
  <c r="I13" i="1"/>
  <c r="K18" i="1" l="1"/>
  <c r="K19" i="1" s="1"/>
  <c r="J19" i="1"/>
  <c r="K12" i="1"/>
  <c r="K13" i="1" s="1"/>
  <c r="J13" i="1"/>
  <c r="B20" i="1" l="1"/>
  <c r="C26" i="1" s="1"/>
  <c r="B14" i="1"/>
  <c r="B26" i="1" s="1"/>
  <c r="B22" i="1" l="1"/>
  <c r="B42" i="1" s="1"/>
</calcChain>
</file>

<file path=xl/sharedStrings.xml><?xml version="1.0" encoding="utf-8"?>
<sst xmlns="http://schemas.openxmlformats.org/spreadsheetml/2006/main" count="50" uniqueCount="40">
  <si>
    <t>Given Information</t>
  </si>
  <si>
    <t>Model A</t>
  </si>
  <si>
    <t>initial six month lease</t>
  </si>
  <si>
    <t>six month energy cost</t>
  </si>
  <si>
    <t>Model B</t>
  </si>
  <si>
    <t>Annual rates of Increase</t>
  </si>
  <si>
    <t>lease</t>
  </si>
  <si>
    <t>energy</t>
  </si>
  <si>
    <t>Six Month Rate of Increase</t>
  </si>
  <si>
    <t>period 1</t>
  </si>
  <si>
    <t>period 2</t>
  </si>
  <si>
    <t>period 3</t>
  </si>
  <si>
    <t>period 4</t>
  </si>
  <si>
    <t>period 5</t>
  </si>
  <si>
    <t>period 6</t>
  </si>
  <si>
    <t>period 7</t>
  </si>
  <si>
    <t>period 8</t>
  </si>
  <si>
    <t>period 9</t>
  </si>
  <si>
    <t>period 10</t>
  </si>
  <si>
    <t>lease cost</t>
  </si>
  <si>
    <t>energy cost</t>
  </si>
  <si>
    <t>NPV</t>
  </si>
  <si>
    <t>total cost</t>
  </si>
  <si>
    <t xml:space="preserve">discount </t>
  </si>
  <si>
    <t>discount</t>
  </si>
  <si>
    <t>Savings from Model B</t>
  </si>
  <si>
    <t>Calculated Values</t>
  </si>
  <si>
    <t>Model Calculation</t>
  </si>
  <si>
    <t>Sensitivity Analysis</t>
  </si>
  <si>
    <t>Model B Initial Six Month Energy Costs</t>
  </si>
  <si>
    <t>Model A Initial</t>
  </si>
  <si>
    <t xml:space="preserve">Six Month </t>
  </si>
  <si>
    <t>Enegy Costs</t>
  </si>
  <si>
    <t>Annual Rate of Inc  in Energy</t>
  </si>
  <si>
    <t xml:space="preserve">ave </t>
  </si>
  <si>
    <t>90's</t>
  </si>
  <si>
    <t>80's</t>
  </si>
  <si>
    <t>70's</t>
  </si>
  <si>
    <t>60's</t>
  </si>
  <si>
    <t>below 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</si>
</sst>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164" fontId="0" fillId="0" borderId="0" xfId="1" applyNumberFormat="1" applyFont="1"/>
    <xf numFmtId="9" fontId="0" fillId="0" borderId="0" xfId="2" applyFont="1"/>
    <xf numFmtId="10" fontId="0" fillId="0" borderId="0" xfId="2" applyNumberFormat="1" applyFont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0" xfId="0" applyAlignment="1">
      <alignment horizontal="left"/>
    </xf>
    <xf numFmtId="6" fontId="0" fillId="0" borderId="0" xfId="0" applyNumberFormat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164" fontId="0" fillId="0" borderId="1" xfId="1" applyNumberFormat="1" applyFont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Comparison of</a:t>
            </a:r>
            <a:r>
              <a:rPr lang="en-US" sz="1400" baseline="0"/>
              <a:t> </a:t>
            </a:r>
            <a:r>
              <a:rPr lang="en-US" sz="1400"/>
              <a:t>5 year NPV of total cost</a:t>
            </a:r>
          </a:p>
        </c:rich>
      </c:tx>
      <c:layout>
        <c:manualLayout>
          <c:xMode val="edge"/>
          <c:yMode val="edge"/>
          <c:x val="0.14901601155277278"/>
          <c:y val="3.1517188400230461E-2"/>
        </c:manualLayout>
      </c:layout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Sheet1!$B$25</c:f>
              <c:strCache>
                <c:ptCount val="1"/>
                <c:pt idx="0">
                  <c:v>Model A</c:v>
                </c:pt>
              </c:strCache>
            </c:strRef>
          </c:tx>
          <c:marker>
            <c:symbol val="none"/>
          </c:marker>
          <c:xVal>
            <c:numRef>
              <c:f>Sheet1!$A$27:$A$37</c:f>
              <c:numCache>
                <c:formatCode>0%</c:formatCode>
                <c:ptCount val="1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</c:numCache>
            </c:numRef>
          </c:xVal>
          <c:yVal>
            <c:numRef>
              <c:f>Sheet1!$B$27:$B$37</c:f>
              <c:numCache>
                <c:formatCode>_("$"* #,##0_);_("$"* \(#,##0\);_("$"* "-"??_);_(@_)</c:formatCode>
                <c:ptCount val="11"/>
                <c:pt idx="0">
                  <c:v>1782705.0202144568</c:v>
                </c:pt>
                <c:pt idx="1">
                  <c:v>1804164.3682997401</c:v>
                </c:pt>
                <c:pt idx="2">
                  <c:v>1826070.8975322044</c:v>
                </c:pt>
                <c:pt idx="3">
                  <c:v>1848432.1443587309</c:v>
                </c:pt>
                <c:pt idx="4">
                  <c:v>1871255.7216397284</c:v>
                </c:pt>
                <c:pt idx="5">
                  <c:v>1894549.3189009365</c:v>
                </c:pt>
                <c:pt idx="6">
                  <c:v>1918320.7025831412</c:v>
                </c:pt>
                <c:pt idx="7">
                  <c:v>1942577.7162898912</c:v>
                </c:pt>
                <c:pt idx="8">
                  <c:v>1967328.2810332566</c:v>
                </c:pt>
                <c:pt idx="9">
                  <c:v>1992580.3954777247</c:v>
                </c:pt>
                <c:pt idx="10">
                  <c:v>2018342.1361822831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Sheet1!$C$25</c:f>
              <c:strCache>
                <c:ptCount val="1"/>
                <c:pt idx="0">
                  <c:v>Model B</c:v>
                </c:pt>
              </c:strCache>
            </c:strRef>
          </c:tx>
          <c:marker>
            <c:symbol val="none"/>
          </c:marker>
          <c:xVal>
            <c:numRef>
              <c:f>Sheet1!$A$27:$A$37</c:f>
              <c:numCache>
                <c:formatCode>0%</c:formatCode>
                <c:ptCount val="1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</c:numCache>
            </c:numRef>
          </c:xVal>
          <c:yVal>
            <c:numRef>
              <c:f>Sheet1!$C$27:$C$37</c:f>
              <c:numCache>
                <c:formatCode>_("$"* #,##0_);_("$"* \(#,##0\);_("$"* "-"??_);_(@_)</c:formatCode>
                <c:ptCount val="11"/>
                <c:pt idx="0">
                  <c:v>1790731.9935915596</c:v>
                </c:pt>
                <c:pt idx="1">
                  <c:v>1798779.2491235405</c:v>
                </c:pt>
                <c:pt idx="2">
                  <c:v>1806994.197585715</c:v>
                </c:pt>
                <c:pt idx="3">
                  <c:v>1815379.6651456621</c:v>
                </c:pt>
                <c:pt idx="4">
                  <c:v>1823938.5066260363</c:v>
                </c:pt>
                <c:pt idx="5">
                  <c:v>1832673.6055989892</c:v>
                </c:pt>
                <c:pt idx="6">
                  <c:v>1841587.8744798163</c:v>
                </c:pt>
                <c:pt idx="7">
                  <c:v>1850684.2546198473</c:v>
                </c:pt>
                <c:pt idx="8">
                  <c:v>1859965.7163986091</c:v>
                </c:pt>
                <c:pt idx="9">
                  <c:v>1869435.2593152849</c:v>
                </c:pt>
                <c:pt idx="10">
                  <c:v>1879095.9120794942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711680"/>
        <c:axId val="296713600"/>
      </c:scatterChart>
      <c:valAx>
        <c:axId val="296711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rate of increase in energy</a:t>
                </a:r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crossAx val="296713600"/>
        <c:crosses val="autoZero"/>
        <c:crossBetween val="midCat"/>
      </c:valAx>
      <c:valAx>
        <c:axId val="296713600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9671168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528637</xdr:colOff>
      <xdr:row>24</xdr:row>
      <xdr:rowOff>109537</xdr:rowOff>
    </xdr:from>
    <xdr:to>
      <xdr:col>9</xdr:col>
      <xdr:colOff>47625</xdr:colOff>
      <xdr:row>38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7"/>
  <sheetViews>
    <sheetView tabSelected="1" topLeftCell="B1" zoomScale="130" zoomScaleNormal="130" workbookViewId="0">
      <selection activeCell="K39" sqref="K39"/>
    </sheetView>
  </sheetViews>
  <sheetFormatPr defaultRowHeight="15" x14ac:dyDescent="0.25"/>
  <cols>
    <col min="1" max="1" width="31" customWidth="1"/>
    <col min="2" max="3" width="14.42578125" bestFit="1" customWidth="1"/>
    <col min="4" max="4" width="11.7109375" customWidth="1"/>
    <col min="5" max="6" width="10.85546875" customWidth="1"/>
    <col min="7" max="7" width="10.28515625" customWidth="1"/>
    <col min="8" max="8" width="11.28515625" customWidth="1"/>
    <col min="9" max="9" width="11.7109375" customWidth="1"/>
    <col min="10" max="11" width="10.5703125" customWidth="1"/>
    <col min="12" max="13" width="12.28515625" bestFit="1" customWidth="1"/>
  </cols>
  <sheetData>
    <row r="1" spans="1:19" x14ac:dyDescent="0.25">
      <c r="A1" s="8" t="s">
        <v>0</v>
      </c>
      <c r="B1" s="8"/>
      <c r="C1" s="8"/>
      <c r="D1" s="8"/>
      <c r="E1" s="8"/>
      <c r="F1" s="8"/>
      <c r="H1" s="8" t="s">
        <v>26</v>
      </c>
      <c r="I1" s="8"/>
      <c r="J1" s="8"/>
      <c r="K1" s="8"/>
    </row>
    <row r="3" spans="1:19" x14ac:dyDescent="0.25">
      <c r="B3" t="s">
        <v>1</v>
      </c>
      <c r="C3" t="s">
        <v>4</v>
      </c>
      <c r="E3" t="s">
        <v>5</v>
      </c>
      <c r="H3" t="s">
        <v>8</v>
      </c>
    </row>
    <row r="4" spans="1:19" x14ac:dyDescent="0.25">
      <c r="A4" t="s">
        <v>2</v>
      </c>
      <c r="B4" s="1">
        <v>80000</v>
      </c>
      <c r="C4" s="1">
        <v>147000</v>
      </c>
      <c r="E4" t="s">
        <v>6</v>
      </c>
      <c r="F4" s="2">
        <v>0.06</v>
      </c>
      <c r="H4" t="s">
        <v>6</v>
      </c>
      <c r="I4" s="3">
        <f>(1+F4)^0.5-1</f>
        <v>2.9563014098699991E-2</v>
      </c>
    </row>
    <row r="5" spans="1:19" x14ac:dyDescent="0.25">
      <c r="A5" t="s">
        <v>3</v>
      </c>
      <c r="B5" s="1">
        <v>120000</v>
      </c>
      <c r="C5" s="1">
        <v>45000</v>
      </c>
      <c r="E5" t="s">
        <v>7</v>
      </c>
      <c r="F5" s="2">
        <v>0.04</v>
      </c>
      <c r="H5" t="s">
        <v>7</v>
      </c>
      <c r="I5" s="3">
        <f>(1+F5)^0.5-1</f>
        <v>1.9803902718557032E-2</v>
      </c>
    </row>
    <row r="6" spans="1:19" x14ac:dyDescent="0.25">
      <c r="E6" t="s">
        <v>23</v>
      </c>
      <c r="F6" s="2">
        <v>0.08</v>
      </c>
      <c r="H6" t="s">
        <v>24</v>
      </c>
      <c r="I6" s="3">
        <f>(1+F6)^0.5-1</f>
        <v>3.9230484541326494E-2</v>
      </c>
      <c r="R6" t="s">
        <v>34</v>
      </c>
      <c r="S6">
        <v>83</v>
      </c>
    </row>
    <row r="7" spans="1:19" x14ac:dyDescent="0.25">
      <c r="R7" t="s">
        <v>35</v>
      </c>
      <c r="S7">
        <v>9</v>
      </c>
    </row>
    <row r="8" spans="1:19" x14ac:dyDescent="0.25">
      <c r="A8" s="8" t="s">
        <v>27</v>
      </c>
      <c r="B8" s="8"/>
      <c r="C8" s="8"/>
      <c r="D8" s="8"/>
      <c r="E8" s="8"/>
      <c r="F8" s="8"/>
      <c r="G8" s="8"/>
      <c r="H8" s="8"/>
      <c r="I8" s="8"/>
      <c r="J8" s="8"/>
      <c r="K8" s="8"/>
      <c r="R8" t="s">
        <v>36</v>
      </c>
      <c r="S8">
        <v>12</v>
      </c>
    </row>
    <row r="9" spans="1:19" x14ac:dyDescent="0.25">
      <c r="B9" t="s">
        <v>9</v>
      </c>
      <c r="C9" t="s">
        <v>10</v>
      </c>
      <c r="D9" t="s">
        <v>11</v>
      </c>
      <c r="E9" t="s">
        <v>12</v>
      </c>
      <c r="F9" t="s">
        <v>13</v>
      </c>
      <c r="G9" t="s">
        <v>14</v>
      </c>
      <c r="H9" t="s">
        <v>15</v>
      </c>
      <c r="I9" t="s">
        <v>16</v>
      </c>
      <c r="J9" t="s">
        <v>17</v>
      </c>
      <c r="K9" t="s">
        <v>18</v>
      </c>
      <c r="R9" t="s">
        <v>37</v>
      </c>
      <c r="S9">
        <v>6</v>
      </c>
    </row>
    <row r="10" spans="1:19" x14ac:dyDescent="0.25">
      <c r="A10" t="s">
        <v>1</v>
      </c>
      <c r="R10" t="s">
        <v>38</v>
      </c>
      <c r="S10">
        <v>1</v>
      </c>
    </row>
    <row r="11" spans="1:19" x14ac:dyDescent="0.25">
      <c r="A11" s="4" t="s">
        <v>19</v>
      </c>
      <c r="B11" s="5">
        <f>B4</f>
        <v>80000</v>
      </c>
      <c r="C11" s="1">
        <f>B11*(1+$I4)</f>
        <v>82365.041127895995</v>
      </c>
      <c r="D11" s="1">
        <f t="shared" ref="D11:K11" si="0">C11*(1+$I4)</f>
        <v>84799.999999999985</v>
      </c>
      <c r="E11" s="1">
        <f t="shared" si="0"/>
        <v>87306.943595569741</v>
      </c>
      <c r="F11" s="1">
        <f t="shared" si="0"/>
        <v>89887.999999999971</v>
      </c>
      <c r="G11" s="1">
        <f t="shared" si="0"/>
        <v>92545.360211303909</v>
      </c>
      <c r="H11" s="1">
        <f t="shared" si="0"/>
        <v>95281.279999999955</v>
      </c>
      <c r="I11" s="1">
        <f t="shared" si="0"/>
        <v>98098.081823982138</v>
      </c>
      <c r="J11" s="1">
        <f t="shared" si="0"/>
        <v>100998.15679999995</v>
      </c>
      <c r="K11" s="1">
        <f t="shared" si="0"/>
        <v>103983.96673342107</v>
      </c>
      <c r="R11" t="s">
        <v>39</v>
      </c>
      <c r="S11">
        <v>2</v>
      </c>
    </row>
    <row r="12" spans="1:19" x14ac:dyDescent="0.25">
      <c r="A12" s="4" t="s">
        <v>20</v>
      </c>
      <c r="B12" s="5">
        <f>B5</f>
        <v>120000</v>
      </c>
      <c r="C12" s="1">
        <f>B12*(1+$I5)</f>
        <v>122376.46832622684</v>
      </c>
      <c r="D12" s="1">
        <f t="shared" ref="D12:K12" si="1">C12*(1+$I5)</f>
        <v>124800.00000000001</v>
      </c>
      <c r="E12" s="1">
        <f t="shared" si="1"/>
        <v>127271.52705927593</v>
      </c>
      <c r="F12" s="1">
        <f t="shared" si="1"/>
        <v>129792.00000000003</v>
      </c>
      <c r="G12" s="1">
        <f t="shared" si="1"/>
        <v>132362.38814164698</v>
      </c>
      <c r="H12" s="1">
        <f t="shared" si="1"/>
        <v>134983.68000000005</v>
      </c>
      <c r="I12" s="1">
        <f t="shared" si="1"/>
        <v>137656.88366731288</v>
      </c>
      <c r="J12" s="1">
        <f t="shared" si="1"/>
        <v>140383.02720000007</v>
      </c>
      <c r="K12" s="1">
        <f t="shared" si="1"/>
        <v>143163.15901400542</v>
      </c>
    </row>
    <row r="13" spans="1:19" x14ac:dyDescent="0.25">
      <c r="A13" s="4" t="s">
        <v>22</v>
      </c>
      <c r="B13" s="5">
        <f>B11+B12</f>
        <v>200000</v>
      </c>
      <c r="C13" s="5">
        <f t="shared" ref="C13:K13" si="2">C11+C12</f>
        <v>204741.50945412283</v>
      </c>
      <c r="D13" s="5">
        <f t="shared" si="2"/>
        <v>209600</v>
      </c>
      <c r="E13" s="5">
        <f t="shared" si="2"/>
        <v>214578.47065484567</v>
      </c>
      <c r="F13" s="5">
        <f t="shared" si="2"/>
        <v>219680</v>
      </c>
      <c r="G13" s="5">
        <f t="shared" si="2"/>
        <v>224907.7483529509</v>
      </c>
      <c r="H13" s="5">
        <f t="shared" si="2"/>
        <v>230264.96000000002</v>
      </c>
      <c r="I13" s="5">
        <f t="shared" si="2"/>
        <v>235754.96549129504</v>
      </c>
      <c r="J13" s="5">
        <f t="shared" si="2"/>
        <v>241381.18400000001</v>
      </c>
      <c r="K13" s="5">
        <f t="shared" si="2"/>
        <v>247147.12574742647</v>
      </c>
    </row>
    <row r="14" spans="1:19" x14ac:dyDescent="0.25">
      <c r="A14" s="4" t="s">
        <v>21</v>
      </c>
      <c r="B14" s="5">
        <f>B13+NPV(I6,C13:K13)</f>
        <v>1871255.7216397284</v>
      </c>
      <c r="C14" s="7"/>
    </row>
    <row r="16" spans="1:19" x14ac:dyDescent="0.25">
      <c r="A16" t="s">
        <v>4</v>
      </c>
    </row>
    <row r="17" spans="1:11" x14ac:dyDescent="0.25">
      <c r="A17" s="4" t="s">
        <v>19</v>
      </c>
      <c r="B17" s="5">
        <f>C4</f>
        <v>147000</v>
      </c>
      <c r="C17" s="1">
        <f>B17*(1+$I4)</f>
        <v>151345.76307250891</v>
      </c>
      <c r="D17" s="1">
        <f t="shared" ref="D17:K17" si="3">C17*(1+$I4)</f>
        <v>155820</v>
      </c>
      <c r="E17" s="1">
        <f t="shared" si="3"/>
        <v>160426.50885685944</v>
      </c>
      <c r="F17" s="1">
        <f t="shared" si="3"/>
        <v>165169.19999999998</v>
      </c>
      <c r="G17" s="1">
        <f t="shared" si="3"/>
        <v>170052.09938827099</v>
      </c>
      <c r="H17" s="1">
        <f t="shared" si="3"/>
        <v>175079.35199999998</v>
      </c>
      <c r="I17" s="1">
        <f t="shared" si="3"/>
        <v>180255.22535156723</v>
      </c>
      <c r="J17" s="1">
        <f t="shared" si="3"/>
        <v>185584.11311999997</v>
      </c>
      <c r="K17" s="1">
        <f t="shared" si="3"/>
        <v>191070.53887266127</v>
      </c>
    </row>
    <row r="18" spans="1:11" x14ac:dyDescent="0.25">
      <c r="A18" s="4" t="s">
        <v>20</v>
      </c>
      <c r="B18" s="5">
        <f>C5</f>
        <v>45000</v>
      </c>
      <c r="C18" s="1">
        <f>B18*(1+$I5)</f>
        <v>45891.175622335068</v>
      </c>
      <c r="D18" s="1">
        <f t="shared" ref="D18:K18" si="4">C18*(1+$I5)</f>
        <v>46800.000000000007</v>
      </c>
      <c r="E18" s="1">
        <f t="shared" si="4"/>
        <v>47726.822647228473</v>
      </c>
      <c r="F18" s="1">
        <f t="shared" si="4"/>
        <v>48672.000000000007</v>
      </c>
      <c r="G18" s="1">
        <f t="shared" si="4"/>
        <v>49635.895553117618</v>
      </c>
      <c r="H18" s="1">
        <f t="shared" si="4"/>
        <v>50618.880000000019</v>
      </c>
      <c r="I18" s="1">
        <f t="shared" si="4"/>
        <v>51621.331375242335</v>
      </c>
      <c r="J18" s="1">
        <f t="shared" si="4"/>
        <v>52643.635200000026</v>
      </c>
      <c r="K18" s="1">
        <f t="shared" si="4"/>
        <v>53686.184630252028</v>
      </c>
    </row>
    <row r="19" spans="1:11" x14ac:dyDescent="0.25">
      <c r="A19" s="4" t="s">
        <v>22</v>
      </c>
      <c r="B19" s="5">
        <f>B17+B18</f>
        <v>192000</v>
      </c>
      <c r="C19" s="1">
        <f>C17+C18</f>
        <v>197236.93869484396</v>
      </c>
      <c r="D19" s="1">
        <f t="shared" ref="D19:K19" si="5">D17+D18</f>
        <v>202620</v>
      </c>
      <c r="E19" s="1">
        <f t="shared" si="5"/>
        <v>208153.3315040879</v>
      </c>
      <c r="F19" s="1">
        <f t="shared" si="5"/>
        <v>213841.19999999998</v>
      </c>
      <c r="G19" s="1">
        <f t="shared" si="5"/>
        <v>219687.99494138861</v>
      </c>
      <c r="H19" s="1">
        <f t="shared" si="5"/>
        <v>225698.23200000002</v>
      </c>
      <c r="I19" s="1">
        <f t="shared" si="5"/>
        <v>231876.55672680956</v>
      </c>
      <c r="J19" s="1">
        <f t="shared" si="5"/>
        <v>238227.74831999998</v>
      </c>
      <c r="K19" s="1">
        <f t="shared" si="5"/>
        <v>244756.72350291332</v>
      </c>
    </row>
    <row r="20" spans="1:11" x14ac:dyDescent="0.25">
      <c r="A20" s="4" t="s">
        <v>21</v>
      </c>
      <c r="B20" s="5">
        <f>B19+NPV(I6,C19:K19)</f>
        <v>1823938.5066260363</v>
      </c>
      <c r="C20" s="7"/>
    </row>
    <row r="22" spans="1:11" x14ac:dyDescent="0.25">
      <c r="A22" s="6" t="s">
        <v>25</v>
      </c>
      <c r="B22" s="5">
        <f>B14-B20</f>
        <v>47317.215013692155</v>
      </c>
      <c r="C22" s="7"/>
    </row>
    <row r="23" spans="1:11" x14ac:dyDescent="0.25">
      <c r="A23" s="6"/>
      <c r="B23" s="5"/>
    </row>
    <row r="24" spans="1:11" x14ac:dyDescent="0.25">
      <c r="A24" s="9" t="s">
        <v>28</v>
      </c>
      <c r="B24" s="10"/>
      <c r="C24" s="8"/>
      <c r="D24" s="8"/>
      <c r="E24" s="8"/>
      <c r="F24" s="8"/>
      <c r="G24" s="8"/>
      <c r="H24" s="8"/>
      <c r="I24" s="8"/>
      <c r="J24" s="8"/>
      <c r="K24" s="8"/>
    </row>
    <row r="25" spans="1:11" x14ac:dyDescent="0.25">
      <c r="A25" t="s">
        <v>33</v>
      </c>
      <c r="B25" t="s">
        <v>1</v>
      </c>
      <c r="C25" t="s">
        <v>4</v>
      </c>
    </row>
    <row r="26" spans="1:11" x14ac:dyDescent="0.25">
      <c r="B26" s="5">
        <f>B14</f>
        <v>1871255.7216397284</v>
      </c>
      <c r="C26" s="5">
        <f>B20</f>
        <v>1823938.5066260363</v>
      </c>
    </row>
    <row r="27" spans="1:11" x14ac:dyDescent="0.25">
      <c r="A27" s="2">
        <v>0</v>
      </c>
      <c r="B27" s="11">
        <f t="dataTable" ref="B27:C37" dt2D="0" dtr="0" r1="F5"/>
        <v>1782705.0202144568</v>
      </c>
      <c r="C27" s="11">
        <v>1790731.9935915596</v>
      </c>
    </row>
    <row r="28" spans="1:11" x14ac:dyDescent="0.25">
      <c r="A28" s="2">
        <v>0.01</v>
      </c>
      <c r="B28" s="11">
        <v>1804164.3682997401</v>
      </c>
      <c r="C28" s="11">
        <v>1798779.2491235405</v>
      </c>
    </row>
    <row r="29" spans="1:11" x14ac:dyDescent="0.25">
      <c r="A29" s="2">
        <v>0.02</v>
      </c>
      <c r="B29" s="11">
        <v>1826070.8975322044</v>
      </c>
      <c r="C29" s="11">
        <v>1806994.197585715</v>
      </c>
    </row>
    <row r="30" spans="1:11" x14ac:dyDescent="0.25">
      <c r="A30" s="2">
        <v>0.03</v>
      </c>
      <c r="B30" s="11">
        <v>1848432.1443587309</v>
      </c>
      <c r="C30" s="11">
        <v>1815379.6651456621</v>
      </c>
    </row>
    <row r="31" spans="1:11" x14ac:dyDescent="0.25">
      <c r="A31" s="2">
        <v>0.04</v>
      </c>
      <c r="B31" s="11">
        <v>1871255.7216397284</v>
      </c>
      <c r="C31" s="11">
        <v>1823938.5066260363</v>
      </c>
    </row>
    <row r="32" spans="1:11" x14ac:dyDescent="0.25">
      <c r="A32" s="2">
        <v>0.05</v>
      </c>
      <c r="B32" s="11">
        <v>1894549.3189009365</v>
      </c>
      <c r="C32" s="11">
        <v>1832673.6055989892</v>
      </c>
    </row>
    <row r="33" spans="1:13" x14ac:dyDescent="0.25">
      <c r="A33" s="2">
        <v>0.06</v>
      </c>
      <c r="B33" s="11">
        <v>1918320.7025831412</v>
      </c>
      <c r="C33" s="11">
        <v>1841587.8744798163</v>
      </c>
    </row>
    <row r="34" spans="1:13" x14ac:dyDescent="0.25">
      <c r="A34" s="2">
        <v>7.0000000000000007E-2</v>
      </c>
      <c r="B34" s="11">
        <v>1942577.7162898912</v>
      </c>
      <c r="C34" s="11">
        <v>1850684.2546198473</v>
      </c>
    </row>
    <row r="35" spans="1:13" x14ac:dyDescent="0.25">
      <c r="A35" s="2">
        <v>0.08</v>
      </c>
      <c r="B35" s="11">
        <v>1967328.2810332566</v>
      </c>
      <c r="C35" s="11">
        <v>1859965.7163986091</v>
      </c>
    </row>
    <row r="36" spans="1:13" x14ac:dyDescent="0.25">
      <c r="A36" s="2">
        <v>0.09</v>
      </c>
      <c r="B36" s="11">
        <v>1992580.3954777247</v>
      </c>
      <c r="C36" s="11">
        <v>1869435.2593152849</v>
      </c>
    </row>
    <row r="37" spans="1:13" x14ac:dyDescent="0.25">
      <c r="A37" s="2">
        <v>0.1</v>
      </c>
      <c r="B37" s="11">
        <v>2018342.1361822831</v>
      </c>
      <c r="C37" s="11">
        <v>1879095.9120794942</v>
      </c>
    </row>
    <row r="41" spans="1:13" x14ac:dyDescent="0.25">
      <c r="E41" t="s">
        <v>29</v>
      </c>
    </row>
    <row r="42" spans="1:13" x14ac:dyDescent="0.25">
      <c r="B42" s="5">
        <f>B22</f>
        <v>47317.215013692155</v>
      </c>
      <c r="C42" s="1">
        <v>40000</v>
      </c>
      <c r="D42" s="1">
        <v>41000</v>
      </c>
      <c r="E42" s="1">
        <v>42000</v>
      </c>
      <c r="F42" s="1">
        <v>43000</v>
      </c>
      <c r="G42" s="1">
        <v>44000</v>
      </c>
      <c r="H42" s="1">
        <v>45000</v>
      </c>
      <c r="I42" s="1">
        <v>46000</v>
      </c>
      <c r="J42" s="1">
        <v>47000</v>
      </c>
      <c r="K42" s="1">
        <v>48000</v>
      </c>
      <c r="L42" s="1"/>
      <c r="M42" s="1"/>
    </row>
    <row r="43" spans="1:13" x14ac:dyDescent="0.25">
      <c r="B43" s="1">
        <v>115000</v>
      </c>
      <c r="C43" s="11">
        <f t="dataTable" ref="C43:K53" dt2D="1" dtr="1" r1="C5" r2="B5" ca="1"/>
        <v>47317.215013692388</v>
      </c>
      <c r="D43" s="11">
        <v>38117.819675305393</v>
      </c>
      <c r="E43" s="11">
        <v>28918.424336917931</v>
      </c>
      <c r="F43" s="11">
        <v>19719.02899853047</v>
      </c>
      <c r="G43" s="11">
        <v>10519.633660143474</v>
      </c>
      <c r="H43" s="11">
        <v>1320.2383217560127</v>
      </c>
      <c r="I43" s="11">
        <v>-7879.1570166312158</v>
      </c>
      <c r="J43" s="11">
        <v>-17078.552355018444</v>
      </c>
      <c r="K43" s="11">
        <v>-26277.947693405906</v>
      </c>
      <c r="L43" s="1"/>
      <c r="M43" s="1"/>
    </row>
    <row r="44" spans="1:13" x14ac:dyDescent="0.25">
      <c r="B44" s="1">
        <v>116000</v>
      </c>
      <c r="C44" s="11">
        <v>56516.61035207985</v>
      </c>
      <c r="D44" s="11">
        <v>47317.215013692854</v>
      </c>
      <c r="E44" s="11">
        <v>38117.819675305393</v>
      </c>
      <c r="F44" s="11">
        <v>28918.424336917931</v>
      </c>
      <c r="G44" s="11">
        <v>19719.028998530935</v>
      </c>
      <c r="H44" s="11">
        <v>10519.633660143474</v>
      </c>
      <c r="I44" s="11">
        <v>1320.2383217562456</v>
      </c>
      <c r="J44" s="11">
        <v>-7879.157016630983</v>
      </c>
      <c r="K44" s="11">
        <v>-17078.552355018444</v>
      </c>
      <c r="L44" s="1"/>
      <c r="M44" s="1"/>
    </row>
    <row r="45" spans="1:13" x14ac:dyDescent="0.25">
      <c r="A45" s="4" t="s">
        <v>30</v>
      </c>
      <c r="B45" s="1">
        <v>117000</v>
      </c>
      <c r="C45" s="11">
        <v>65716.005690466845</v>
      </c>
      <c r="D45" s="11">
        <v>56516.61035207985</v>
      </c>
      <c r="E45" s="11">
        <v>47317.215013692388</v>
      </c>
      <c r="F45" s="11">
        <v>38117.819675304927</v>
      </c>
      <c r="G45" s="11">
        <v>28918.424336917931</v>
      </c>
      <c r="H45" s="11">
        <v>19719.02899853047</v>
      </c>
      <c r="I45" s="11">
        <v>10519.633660143241</v>
      </c>
      <c r="J45" s="11">
        <v>1320.2383217560127</v>
      </c>
      <c r="K45" s="11">
        <v>-7879.1570166314486</v>
      </c>
      <c r="L45" s="1"/>
      <c r="M45" s="1"/>
    </row>
    <row r="46" spans="1:13" x14ac:dyDescent="0.25">
      <c r="A46" s="4" t="s">
        <v>31</v>
      </c>
      <c r="B46" s="1">
        <v>118000</v>
      </c>
      <c r="C46" s="11">
        <v>74915.401028854307</v>
      </c>
      <c r="D46" s="11">
        <v>65716.005690467311</v>
      </c>
      <c r="E46" s="11">
        <v>56516.61035207985</v>
      </c>
      <c r="F46" s="11">
        <v>47317.215013692388</v>
      </c>
      <c r="G46" s="11">
        <v>38117.819675305393</v>
      </c>
      <c r="H46" s="11">
        <v>28918.424336917931</v>
      </c>
      <c r="I46" s="11">
        <v>19719.028998530703</v>
      </c>
      <c r="J46" s="11">
        <v>10519.633660143474</v>
      </c>
      <c r="K46" s="11">
        <v>1320.2383217560127</v>
      </c>
      <c r="L46" s="1"/>
      <c r="M46" s="1"/>
    </row>
    <row r="47" spans="1:13" x14ac:dyDescent="0.25">
      <c r="A47" s="4" t="s">
        <v>32</v>
      </c>
      <c r="B47" s="1">
        <v>119000</v>
      </c>
      <c r="C47" s="11">
        <v>84114.796367241303</v>
      </c>
      <c r="D47" s="11">
        <v>74915.401028854307</v>
      </c>
      <c r="E47" s="11">
        <v>65716.005690466845</v>
      </c>
      <c r="F47" s="11">
        <v>56516.610352079384</v>
      </c>
      <c r="G47" s="11">
        <v>47317.215013692388</v>
      </c>
      <c r="H47" s="11">
        <v>38117.819675304927</v>
      </c>
      <c r="I47" s="11">
        <v>28918.424336917698</v>
      </c>
      <c r="J47" s="11">
        <v>19719.02899853047</v>
      </c>
      <c r="K47" s="11">
        <v>10519.633660143008</v>
      </c>
      <c r="L47" s="1"/>
      <c r="M47" s="1"/>
    </row>
    <row r="48" spans="1:13" x14ac:dyDescent="0.25">
      <c r="B48" s="1">
        <v>120000</v>
      </c>
      <c r="C48" s="11">
        <v>93314.191705628531</v>
      </c>
      <c r="D48" s="11">
        <v>84114.796367241535</v>
      </c>
      <c r="E48" s="11">
        <v>74915.401028854074</v>
      </c>
      <c r="F48" s="11">
        <v>65716.005690466613</v>
      </c>
      <c r="G48" s="11">
        <v>56516.610352079617</v>
      </c>
      <c r="H48" s="11">
        <v>47317.215013692155</v>
      </c>
      <c r="I48" s="11">
        <v>38117.819675304927</v>
      </c>
      <c r="J48" s="11">
        <v>28918.424336917698</v>
      </c>
      <c r="K48" s="11">
        <v>19719.028998530237</v>
      </c>
      <c r="L48" s="1"/>
      <c r="M48" s="1"/>
    </row>
    <row r="49" spans="1:13" x14ac:dyDescent="0.25">
      <c r="B49" s="1">
        <v>121000</v>
      </c>
      <c r="C49" s="11">
        <v>102513.58704401599</v>
      </c>
      <c r="D49" s="11">
        <v>93314.191705628997</v>
      </c>
      <c r="E49" s="11">
        <v>84114.796367241535</v>
      </c>
      <c r="F49" s="11">
        <v>74915.401028854074</v>
      </c>
      <c r="G49" s="11">
        <v>65716.005690467078</v>
      </c>
      <c r="H49" s="11">
        <v>56516.610352079617</v>
      </c>
      <c r="I49" s="11">
        <v>47317.215013692388</v>
      </c>
      <c r="J49" s="11">
        <v>38117.81967530516</v>
      </c>
      <c r="K49" s="11">
        <v>28918.424336917698</v>
      </c>
      <c r="L49" s="1"/>
      <c r="M49" s="1"/>
    </row>
    <row r="50" spans="1:13" x14ac:dyDescent="0.25">
      <c r="B50" s="1">
        <v>122000</v>
      </c>
      <c r="C50" s="11">
        <v>111712.98238240322</v>
      </c>
      <c r="D50" s="11">
        <v>102513.58704401623</v>
      </c>
      <c r="E50" s="11">
        <v>93314.191705628764</v>
      </c>
      <c r="F50" s="11">
        <v>84114.796367241303</v>
      </c>
      <c r="G50" s="11">
        <v>74915.401028854307</v>
      </c>
      <c r="H50" s="11">
        <v>65716.005690466845</v>
      </c>
      <c r="I50" s="11">
        <v>56516.610352079617</v>
      </c>
      <c r="J50" s="11">
        <v>47317.215013692388</v>
      </c>
      <c r="K50" s="11">
        <v>38117.819675304927</v>
      </c>
      <c r="L50" s="1"/>
      <c r="M50" s="1"/>
    </row>
    <row r="51" spans="1:13" x14ac:dyDescent="0.25">
      <c r="B51" s="1">
        <v>123000</v>
      </c>
      <c r="C51" s="11">
        <v>120912.37772079022</v>
      </c>
      <c r="D51" s="11">
        <v>111712.98238240322</v>
      </c>
      <c r="E51" s="11">
        <v>102513.58704401576</v>
      </c>
      <c r="F51" s="11">
        <v>93314.191705628298</v>
      </c>
      <c r="G51" s="11">
        <v>84114.796367241303</v>
      </c>
      <c r="H51" s="11">
        <v>74915.401028853841</v>
      </c>
      <c r="I51" s="11">
        <v>65716.005690466613</v>
      </c>
      <c r="J51" s="11">
        <v>56516.610352079384</v>
      </c>
      <c r="K51" s="11">
        <v>47317.215013691923</v>
      </c>
      <c r="L51" s="1"/>
      <c r="M51" s="1"/>
    </row>
    <row r="52" spans="1:13" x14ac:dyDescent="0.25">
      <c r="B52" s="1">
        <v>124000</v>
      </c>
      <c r="C52" s="11">
        <v>130111.77305917768</v>
      </c>
      <c r="D52" s="11">
        <v>120912.37772079068</v>
      </c>
      <c r="E52" s="11">
        <v>111712.98238240322</v>
      </c>
      <c r="F52" s="11">
        <v>102513.58704401576</v>
      </c>
      <c r="G52" s="11">
        <v>93314.191705628764</v>
      </c>
      <c r="H52" s="11">
        <v>84114.796367241303</v>
      </c>
      <c r="I52" s="11">
        <v>74915.401028854074</v>
      </c>
      <c r="J52" s="11">
        <v>65716.005690466845</v>
      </c>
      <c r="K52" s="11">
        <v>56516.610352079384</v>
      </c>
      <c r="L52" s="1"/>
      <c r="M52" s="1"/>
    </row>
    <row r="53" spans="1:13" x14ac:dyDescent="0.25">
      <c r="B53" s="1">
        <v>125000</v>
      </c>
      <c r="C53" s="11">
        <v>139311.16839756467</v>
      </c>
      <c r="D53" s="11">
        <v>130111.77305917768</v>
      </c>
      <c r="E53" s="11">
        <v>120912.37772079022</v>
      </c>
      <c r="F53" s="11">
        <v>111712.98238240276</v>
      </c>
      <c r="G53" s="11">
        <v>102513.58704401576</v>
      </c>
      <c r="H53" s="11">
        <v>93314.191705628298</v>
      </c>
      <c r="I53" s="11">
        <v>84114.79636724107</v>
      </c>
      <c r="J53" s="11">
        <v>74915.401028853841</v>
      </c>
      <c r="K53" s="11">
        <v>65716.00569046638</v>
      </c>
      <c r="L53" s="1"/>
      <c r="M53" s="1"/>
    </row>
    <row r="60" spans="1:13" x14ac:dyDescent="0.25">
      <c r="A60" s="4"/>
    </row>
    <row r="61" spans="1:13" x14ac:dyDescent="0.25">
      <c r="A61" s="4"/>
    </row>
    <row r="62" spans="1:13" x14ac:dyDescent="0.25">
      <c r="A62" s="4"/>
    </row>
    <row r="64" spans="1:13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6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6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6" spans="1:1" x14ac:dyDescent="0.25">
      <c r="A86" s="4"/>
    </row>
    <row r="87" spans="1:1" x14ac:dyDescent="0.25">
      <c r="A87" s="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Wright</dc:creator>
  <cp:lastModifiedBy>LeMoyne College</cp:lastModifiedBy>
  <dcterms:created xsi:type="dcterms:W3CDTF">2015-02-25T17:21:54Z</dcterms:created>
  <dcterms:modified xsi:type="dcterms:W3CDTF">2015-03-03T15:27:03Z</dcterms:modified>
</cp:coreProperties>
</file>