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ink/ink2.xml" ContentType="application/inkml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995" windowHeight="9465"/>
  </bookViews>
  <sheets>
    <sheet name="exp" sheetId="4" r:id="rId1"/>
    <sheet name="linear" sheetId="1" r:id="rId2"/>
    <sheet name="load vs cost" sheetId="5" r:id="rId3"/>
    <sheet name="Sheet2" sheetId="2" r:id="rId4"/>
    <sheet name="Sheet3" sheetId="3" r:id="rId5"/>
  </sheets>
  <calcPr calcId="145621"/>
</workbook>
</file>

<file path=xl/calcChain.xml><?xml version="1.0" encoding="utf-8"?>
<calcChain xmlns="http://schemas.openxmlformats.org/spreadsheetml/2006/main">
  <c r="P244" i="4" l="1"/>
  <c r="P243" i="4"/>
  <c r="P242" i="4"/>
  <c r="P241" i="4"/>
  <c r="P240" i="4"/>
  <c r="P239" i="4"/>
  <c r="P238" i="4"/>
  <c r="P237" i="4"/>
  <c r="P236" i="4"/>
  <c r="P235" i="4"/>
  <c r="P234" i="4"/>
  <c r="P233" i="4"/>
  <c r="P232" i="4"/>
  <c r="P231" i="4"/>
  <c r="P230" i="4"/>
  <c r="P229" i="4"/>
  <c r="P228" i="4"/>
  <c r="P227" i="4"/>
  <c r="P226" i="4"/>
  <c r="P225" i="4"/>
  <c r="P224" i="4"/>
  <c r="P223" i="4"/>
  <c r="P222" i="4"/>
  <c r="P221" i="4"/>
  <c r="P220" i="4"/>
  <c r="P219" i="4"/>
  <c r="P218" i="4"/>
  <c r="P217" i="4"/>
  <c r="P216" i="4"/>
  <c r="P215" i="4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P160" i="4"/>
  <c r="P159" i="4"/>
  <c r="P158" i="4"/>
  <c r="P157" i="4"/>
  <c r="P156" i="4"/>
  <c r="P155" i="4"/>
  <c r="P154" i="4"/>
  <c r="P153" i="4"/>
  <c r="P152" i="4"/>
  <c r="P151" i="4"/>
  <c r="P150" i="4"/>
  <c r="P149" i="4"/>
  <c r="P148" i="4"/>
  <c r="P147" i="4"/>
  <c r="P146" i="4"/>
  <c r="P145" i="4"/>
  <c r="P144" i="4"/>
  <c r="P143" i="4"/>
  <c r="P142" i="4"/>
  <c r="P141" i="4"/>
  <c r="P140" i="4"/>
  <c r="P139" i="4"/>
  <c r="P138" i="4"/>
  <c r="P137" i="4"/>
  <c r="P136" i="4"/>
  <c r="P135" i="4"/>
  <c r="P134" i="4"/>
  <c r="P133" i="4"/>
  <c r="P132" i="4"/>
  <c r="P131" i="4"/>
  <c r="P130" i="4"/>
  <c r="P129" i="4"/>
  <c r="P128" i="4"/>
  <c r="P127" i="4"/>
  <c r="P126" i="4"/>
  <c r="P125" i="4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6" i="4"/>
  <c r="P27" i="4"/>
  <c r="P28" i="4"/>
  <c r="P25" i="4"/>
  <c r="P18" i="4"/>
  <c r="P19" i="4"/>
  <c r="P20" i="4"/>
  <c r="P21" i="4"/>
  <c r="P22" i="4"/>
  <c r="P23" i="4"/>
  <c r="P24" i="4"/>
  <c r="P17" i="4"/>
  <c r="P14" i="4"/>
  <c r="P15" i="4"/>
  <c r="P16" i="4"/>
  <c r="P13" i="4"/>
  <c r="P6" i="4"/>
  <c r="P7" i="4"/>
  <c r="P8" i="4"/>
  <c r="P9" i="4"/>
  <c r="P10" i="4"/>
  <c r="P11" i="4"/>
  <c r="P12" i="4"/>
  <c r="P5" i="4"/>
  <c r="J11" i="5"/>
  <c r="K11" i="5"/>
  <c r="L11" i="5"/>
  <c r="M11" i="5"/>
  <c r="V11" i="5"/>
  <c r="W11" i="5"/>
  <c r="X11" i="5"/>
  <c r="Y11" i="5"/>
  <c r="J12" i="5"/>
  <c r="K12" i="5"/>
  <c r="L12" i="5"/>
  <c r="M12" i="5"/>
  <c r="V12" i="5"/>
  <c r="W12" i="5"/>
  <c r="X12" i="5"/>
  <c r="Y12" i="5"/>
  <c r="B6" i="5"/>
  <c r="J10" i="5"/>
  <c r="K10" i="5"/>
  <c r="L10" i="5"/>
  <c r="M10" i="5"/>
  <c r="V10" i="5"/>
  <c r="W10" i="5"/>
  <c r="X10" i="5"/>
  <c r="Y10" i="5"/>
  <c r="C9" i="5"/>
  <c r="C10" i="5" s="1"/>
  <c r="C11" i="5" s="1"/>
  <c r="D9" i="5"/>
  <c r="P9" i="5" s="1"/>
  <c r="P10" i="5" s="1"/>
  <c r="P11" i="5" s="1"/>
  <c r="E9" i="5"/>
  <c r="E10" i="5" s="1"/>
  <c r="E11" i="5" s="1"/>
  <c r="F9" i="5"/>
  <c r="F10" i="5" s="1"/>
  <c r="F11" i="5" s="1"/>
  <c r="G9" i="5"/>
  <c r="S9" i="5" s="1"/>
  <c r="S10" i="5" s="1"/>
  <c r="S11" i="5" s="1"/>
  <c r="H9" i="5"/>
  <c r="H10" i="5" s="1"/>
  <c r="H11" i="5" s="1"/>
  <c r="I9" i="5"/>
  <c r="I10" i="5" s="1"/>
  <c r="I11" i="5" s="1"/>
  <c r="B9" i="5"/>
  <c r="B10" i="5" s="1"/>
  <c r="B11" i="5" s="1"/>
  <c r="S12" i="5" l="1"/>
  <c r="G12" i="5"/>
  <c r="B12" i="5"/>
  <c r="F12" i="5"/>
  <c r="I12" i="5"/>
  <c r="E12" i="5"/>
  <c r="P12" i="5"/>
  <c r="H12" i="5"/>
  <c r="D12" i="5"/>
  <c r="C12" i="5"/>
  <c r="T9" i="5"/>
  <c r="D10" i="5"/>
  <c r="D11" i="5" s="1"/>
  <c r="O9" i="5"/>
  <c r="G10" i="5"/>
  <c r="G11" i="5" s="1"/>
  <c r="N9" i="5"/>
  <c r="U9" i="5"/>
  <c r="Q9" i="5"/>
  <c r="R9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Q10" i="5" l="1"/>
  <c r="Q11" i="5" s="1"/>
  <c r="Q12" i="5"/>
  <c r="O10" i="5"/>
  <c r="O11" i="5" s="1"/>
  <c r="O12" i="5"/>
  <c r="U10" i="5"/>
  <c r="U11" i="5" s="1"/>
  <c r="U12" i="5"/>
  <c r="N10" i="5"/>
  <c r="N11" i="5" s="1"/>
  <c r="N12" i="5"/>
  <c r="T10" i="5"/>
  <c r="T11" i="5" s="1"/>
  <c r="T12" i="5"/>
  <c r="R10" i="5"/>
  <c r="R11" i="5" s="1"/>
  <c r="R12" i="5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5" i="4"/>
  <c r="E6" i="4"/>
  <c r="E7" i="4"/>
  <c r="E8" i="4"/>
  <c r="E9" i="4"/>
  <c r="E10" i="4"/>
  <c r="F10" i="4" s="1"/>
  <c r="E11" i="4"/>
  <c r="E12" i="4"/>
  <c r="E13" i="4"/>
  <c r="F13" i="4" s="1"/>
  <c r="E14" i="4"/>
  <c r="F14" i="4" s="1"/>
  <c r="E15" i="4"/>
  <c r="E16" i="4"/>
  <c r="E17" i="4"/>
  <c r="E18" i="4"/>
  <c r="E19" i="4"/>
  <c r="E20" i="4"/>
  <c r="E21" i="4"/>
  <c r="E22" i="4"/>
  <c r="E23" i="4"/>
  <c r="E24" i="4"/>
  <c r="E25" i="4"/>
  <c r="E26" i="4"/>
  <c r="F26" i="4" s="1"/>
  <c r="E27" i="4"/>
  <c r="E28" i="4"/>
  <c r="E29" i="4"/>
  <c r="E30" i="4"/>
  <c r="E31" i="4"/>
  <c r="E32" i="4"/>
  <c r="E33" i="4"/>
  <c r="F33" i="4" s="1"/>
  <c r="E34" i="4"/>
  <c r="E35" i="4"/>
  <c r="E36" i="4"/>
  <c r="E37" i="4"/>
  <c r="E38" i="4"/>
  <c r="E39" i="4"/>
  <c r="E40" i="4"/>
  <c r="E41" i="4"/>
  <c r="F41" i="4" s="1"/>
  <c r="E42" i="4"/>
  <c r="E43" i="4"/>
  <c r="E44" i="4"/>
  <c r="E45" i="4"/>
  <c r="E46" i="4"/>
  <c r="E47" i="4"/>
  <c r="E48" i="4"/>
  <c r="E49" i="4"/>
  <c r="F49" i="4" s="1"/>
  <c r="E50" i="4"/>
  <c r="E51" i="4"/>
  <c r="E52" i="4"/>
  <c r="E53" i="4"/>
  <c r="E54" i="4"/>
  <c r="F54" i="4" s="1"/>
  <c r="E55" i="4"/>
  <c r="E56" i="4"/>
  <c r="E57" i="4"/>
  <c r="E58" i="4"/>
  <c r="F58" i="4" s="1"/>
  <c r="E59" i="4"/>
  <c r="E60" i="4"/>
  <c r="E61" i="4"/>
  <c r="E62" i="4"/>
  <c r="F62" i="4" s="1"/>
  <c r="E63" i="4"/>
  <c r="E64" i="4"/>
  <c r="E65" i="4"/>
  <c r="E66" i="4"/>
  <c r="F66" i="4" s="1"/>
  <c r="E67" i="4"/>
  <c r="E68" i="4"/>
  <c r="E69" i="4"/>
  <c r="F69" i="4" s="1"/>
  <c r="E70" i="4"/>
  <c r="E71" i="4"/>
  <c r="E72" i="4"/>
  <c r="E73" i="4"/>
  <c r="E74" i="4"/>
  <c r="F74" i="4" s="1"/>
  <c r="E75" i="4"/>
  <c r="E76" i="4"/>
  <c r="E77" i="4"/>
  <c r="F77" i="4" s="1"/>
  <c r="E78" i="4"/>
  <c r="F78" i="4" s="1"/>
  <c r="E79" i="4"/>
  <c r="E80" i="4"/>
  <c r="E81" i="4"/>
  <c r="E82" i="4"/>
  <c r="F82" i="4" s="1"/>
  <c r="E83" i="4"/>
  <c r="E84" i="4"/>
  <c r="E85" i="4"/>
  <c r="F85" i="4" s="1"/>
  <c r="E86" i="4"/>
  <c r="F86" i="4" s="1"/>
  <c r="E87" i="4"/>
  <c r="E88" i="4"/>
  <c r="E89" i="4"/>
  <c r="E90" i="4"/>
  <c r="E91" i="4"/>
  <c r="E92" i="4"/>
  <c r="E93" i="4"/>
  <c r="E94" i="4"/>
  <c r="F94" i="4" s="1"/>
  <c r="E95" i="4"/>
  <c r="E96" i="4"/>
  <c r="E97" i="4"/>
  <c r="E98" i="4"/>
  <c r="E99" i="4"/>
  <c r="E100" i="4"/>
  <c r="E101" i="4"/>
  <c r="E102" i="4"/>
  <c r="F102" i="4" s="1"/>
  <c r="E103" i="4"/>
  <c r="E104" i="4"/>
  <c r="E105" i="4"/>
  <c r="E106" i="4"/>
  <c r="E107" i="4"/>
  <c r="E108" i="4"/>
  <c r="E109" i="4"/>
  <c r="E110" i="4"/>
  <c r="F110" i="4" s="1"/>
  <c r="E111" i="4"/>
  <c r="E112" i="4"/>
  <c r="E113" i="4"/>
  <c r="E114" i="4"/>
  <c r="E115" i="4"/>
  <c r="E116" i="4"/>
  <c r="E117" i="4"/>
  <c r="E118" i="4"/>
  <c r="F118" i="4" s="1"/>
  <c r="E119" i="4"/>
  <c r="E120" i="4"/>
  <c r="E121" i="4"/>
  <c r="E122" i="4"/>
  <c r="E123" i="4"/>
  <c r="E124" i="4"/>
  <c r="E125" i="4"/>
  <c r="E126" i="4"/>
  <c r="F126" i="4" s="1"/>
  <c r="E127" i="4"/>
  <c r="E128" i="4"/>
  <c r="E129" i="4"/>
  <c r="E130" i="4"/>
  <c r="E131" i="4"/>
  <c r="E132" i="4"/>
  <c r="E133" i="4"/>
  <c r="E134" i="4"/>
  <c r="F134" i="4" s="1"/>
  <c r="E135" i="4"/>
  <c r="E136" i="4"/>
  <c r="E137" i="4"/>
  <c r="E138" i="4"/>
  <c r="E139" i="4"/>
  <c r="E140" i="4"/>
  <c r="E141" i="4"/>
  <c r="E142" i="4"/>
  <c r="F142" i="4" s="1"/>
  <c r="E143" i="4"/>
  <c r="E144" i="4"/>
  <c r="E145" i="4"/>
  <c r="E146" i="4"/>
  <c r="E147" i="4"/>
  <c r="E148" i="4"/>
  <c r="E149" i="4"/>
  <c r="E150" i="4"/>
  <c r="F150" i="4" s="1"/>
  <c r="E151" i="4"/>
  <c r="E152" i="4"/>
  <c r="E153" i="4"/>
  <c r="E154" i="4"/>
  <c r="E155" i="4"/>
  <c r="E156" i="4"/>
  <c r="E157" i="4"/>
  <c r="E158" i="4"/>
  <c r="F158" i="4" s="1"/>
  <c r="E159" i="4"/>
  <c r="E160" i="4"/>
  <c r="E161" i="4"/>
  <c r="E162" i="4"/>
  <c r="E163" i="4"/>
  <c r="E164" i="4"/>
  <c r="E165" i="4"/>
  <c r="F165" i="4" s="1"/>
  <c r="E166" i="4"/>
  <c r="F166" i="4" s="1"/>
  <c r="E167" i="4"/>
  <c r="E168" i="4"/>
  <c r="E169" i="4"/>
  <c r="F169" i="4" s="1"/>
  <c r="E170" i="4"/>
  <c r="E171" i="4"/>
  <c r="E172" i="4"/>
  <c r="E173" i="4"/>
  <c r="F173" i="4" s="1"/>
  <c r="E174" i="4"/>
  <c r="E175" i="4"/>
  <c r="E176" i="4"/>
  <c r="E177" i="4"/>
  <c r="F177" i="4" s="1"/>
  <c r="E178" i="4"/>
  <c r="E179" i="4"/>
  <c r="E180" i="4"/>
  <c r="E181" i="4"/>
  <c r="E182" i="4"/>
  <c r="F182" i="4" s="1"/>
  <c r="E183" i="4"/>
  <c r="E184" i="4"/>
  <c r="E185" i="4"/>
  <c r="E186" i="4"/>
  <c r="E187" i="4"/>
  <c r="E188" i="4"/>
  <c r="E189" i="4"/>
  <c r="E190" i="4"/>
  <c r="F190" i="4" s="1"/>
  <c r="E191" i="4"/>
  <c r="E192" i="4"/>
  <c r="E193" i="4"/>
  <c r="E194" i="4"/>
  <c r="E195" i="4"/>
  <c r="E196" i="4"/>
  <c r="E197" i="4"/>
  <c r="F197" i="4" s="1"/>
  <c r="E198" i="4"/>
  <c r="F198" i="4" s="1"/>
  <c r="E199" i="4"/>
  <c r="E200" i="4"/>
  <c r="E201" i="4"/>
  <c r="F201" i="4" s="1"/>
  <c r="E202" i="4"/>
  <c r="E203" i="4"/>
  <c r="E204" i="4"/>
  <c r="E205" i="4"/>
  <c r="F205" i="4" s="1"/>
  <c r="E206" i="4"/>
  <c r="E207" i="4"/>
  <c r="E208" i="4"/>
  <c r="E209" i="4"/>
  <c r="F209" i="4" s="1"/>
  <c r="E210" i="4"/>
  <c r="E211" i="4"/>
  <c r="E212" i="4"/>
  <c r="E213" i="4"/>
  <c r="E214" i="4"/>
  <c r="F214" i="4" s="1"/>
  <c r="E215" i="4"/>
  <c r="E216" i="4"/>
  <c r="E217" i="4"/>
  <c r="E218" i="4"/>
  <c r="E219" i="4"/>
  <c r="E220" i="4"/>
  <c r="E221" i="4"/>
  <c r="E222" i="4"/>
  <c r="F222" i="4" s="1"/>
  <c r="E223" i="4"/>
  <c r="E224" i="4"/>
  <c r="E225" i="4"/>
  <c r="E226" i="4"/>
  <c r="E227" i="4"/>
  <c r="E228" i="4"/>
  <c r="E229" i="4"/>
  <c r="F229" i="4" s="1"/>
  <c r="E230" i="4"/>
  <c r="F230" i="4" s="1"/>
  <c r="E231" i="4"/>
  <c r="E232" i="4"/>
  <c r="E233" i="4"/>
  <c r="F233" i="4" s="1"/>
  <c r="E234" i="4"/>
  <c r="E235" i="4"/>
  <c r="E236" i="4"/>
  <c r="E237" i="4"/>
  <c r="F237" i="4" s="1"/>
  <c r="E238" i="4"/>
  <c r="E239" i="4"/>
  <c r="E240" i="4"/>
  <c r="E241" i="4"/>
  <c r="F241" i="4" s="1"/>
  <c r="E242" i="4"/>
  <c r="E243" i="4"/>
  <c r="E244" i="4"/>
  <c r="E245" i="4"/>
  <c r="E246" i="4"/>
  <c r="F246" i="4" s="1"/>
  <c r="E247" i="4"/>
  <c r="E248" i="4"/>
  <c r="E249" i="4"/>
  <c r="E250" i="4"/>
  <c r="F250" i="4" s="1"/>
  <c r="E251" i="4"/>
  <c r="E252" i="4"/>
  <c r="E253" i="4"/>
  <c r="E254" i="4"/>
  <c r="F254" i="4" s="1"/>
  <c r="E255" i="4"/>
  <c r="E256" i="4"/>
  <c r="E257" i="4"/>
  <c r="F257" i="4" s="1"/>
  <c r="E258" i="4"/>
  <c r="E259" i="4"/>
  <c r="E260" i="4"/>
  <c r="E261" i="4"/>
  <c r="F261" i="4" s="1"/>
  <c r="E262" i="4"/>
  <c r="F262" i="4" s="1"/>
  <c r="E263" i="4"/>
  <c r="E264" i="4"/>
  <c r="E265" i="4"/>
  <c r="E266" i="4"/>
  <c r="F266" i="4" s="1"/>
  <c r="E267" i="4"/>
  <c r="E268" i="4"/>
  <c r="E269" i="4"/>
  <c r="E270" i="4"/>
  <c r="F270" i="4" s="1"/>
  <c r="E271" i="4"/>
  <c r="E272" i="4"/>
  <c r="E273" i="4"/>
  <c r="E274" i="4"/>
  <c r="F274" i="4" s="1"/>
  <c r="E275" i="4"/>
  <c r="E276" i="4"/>
  <c r="E277" i="4"/>
  <c r="F277" i="4" s="1"/>
  <c r="E278" i="4"/>
  <c r="E279" i="4"/>
  <c r="E280" i="4"/>
  <c r="E281" i="4"/>
  <c r="F281" i="4" s="1"/>
  <c r="E282" i="4"/>
  <c r="F282" i="4" s="1"/>
  <c r="E283" i="4"/>
  <c r="E284" i="4"/>
  <c r="E285" i="4"/>
  <c r="F285" i="4" s="1"/>
  <c r="E286" i="4"/>
  <c r="F286" i="4" s="1"/>
  <c r="E287" i="4"/>
  <c r="E288" i="4"/>
  <c r="E289" i="4"/>
  <c r="E290" i="4"/>
  <c r="F290" i="4" s="1"/>
  <c r="E291" i="4"/>
  <c r="E292" i="4"/>
  <c r="E293" i="4"/>
  <c r="E294" i="4"/>
  <c r="F294" i="4" s="1"/>
  <c r="E295" i="4"/>
  <c r="E296" i="4"/>
  <c r="E297" i="4"/>
  <c r="F297" i="4" s="1"/>
  <c r="E298" i="4"/>
  <c r="E299" i="4"/>
  <c r="E300" i="4"/>
  <c r="E301" i="4"/>
  <c r="F301" i="4" s="1"/>
  <c r="E302" i="4"/>
  <c r="E303" i="4"/>
  <c r="E304" i="4"/>
  <c r="E305" i="4"/>
  <c r="F305" i="4" s="1"/>
  <c r="E306" i="4"/>
  <c r="F306" i="4" s="1"/>
  <c r="E307" i="4"/>
  <c r="E308" i="4"/>
  <c r="E309" i="4"/>
  <c r="E310" i="4"/>
  <c r="F310" i="4" s="1"/>
  <c r="E311" i="4"/>
  <c r="E312" i="4"/>
  <c r="E313" i="4"/>
  <c r="E314" i="4"/>
  <c r="F314" i="4" s="1"/>
  <c r="E315" i="4"/>
  <c r="E316" i="4"/>
  <c r="E317" i="4"/>
  <c r="F317" i="4" s="1"/>
  <c r="E318" i="4"/>
  <c r="E319" i="4"/>
  <c r="E320" i="4"/>
  <c r="E321" i="4"/>
  <c r="F321" i="4" s="1"/>
  <c r="E322" i="4"/>
  <c r="E323" i="4"/>
  <c r="E324" i="4"/>
  <c r="E325" i="4"/>
  <c r="F325" i="4" s="1"/>
  <c r="E326" i="4"/>
  <c r="F326" i="4" s="1"/>
  <c r="E327" i="4"/>
  <c r="E328" i="4"/>
  <c r="E329" i="4"/>
  <c r="E330" i="4"/>
  <c r="F330" i="4" s="1"/>
  <c r="E331" i="4"/>
  <c r="E332" i="4"/>
  <c r="E333" i="4"/>
  <c r="E334" i="4"/>
  <c r="F334" i="4" s="1"/>
  <c r="E335" i="4"/>
  <c r="E336" i="4"/>
  <c r="E337" i="4"/>
  <c r="E338" i="4"/>
  <c r="F338" i="4" s="1"/>
  <c r="E339" i="4"/>
  <c r="E340" i="4"/>
  <c r="E341" i="4"/>
  <c r="F341" i="4" s="1"/>
  <c r="E342" i="4"/>
  <c r="E343" i="4"/>
  <c r="E344" i="4"/>
  <c r="E345" i="4"/>
  <c r="F345" i="4" s="1"/>
  <c r="E346" i="4"/>
  <c r="E347" i="4"/>
  <c r="E348" i="4"/>
  <c r="E349" i="4"/>
  <c r="F349" i="4" s="1"/>
  <c r="E350" i="4"/>
  <c r="F350" i="4" s="1"/>
  <c r="E351" i="4"/>
  <c r="E352" i="4"/>
  <c r="E353" i="4"/>
  <c r="F353" i="4" s="1"/>
  <c r="E354" i="4"/>
  <c r="F354" i="4" s="1"/>
  <c r="E355" i="4"/>
  <c r="E356" i="4"/>
  <c r="E357" i="4"/>
  <c r="E358" i="4"/>
  <c r="F358" i="4" s="1"/>
  <c r="E359" i="4"/>
  <c r="E360" i="4"/>
  <c r="E361" i="4"/>
  <c r="E362" i="4"/>
  <c r="F362" i="4" s="1"/>
  <c r="E363" i="4"/>
  <c r="E364" i="4"/>
  <c r="E365" i="4"/>
  <c r="F365" i="4" s="1"/>
  <c r="E366" i="4"/>
  <c r="E367" i="4"/>
  <c r="E368" i="4"/>
  <c r="E369" i="4"/>
  <c r="F369" i="4" s="1"/>
  <c r="E370" i="4"/>
  <c r="E371" i="4"/>
  <c r="E372" i="4"/>
  <c r="E373" i="4"/>
  <c r="F373" i="4" s="1"/>
  <c r="E374" i="4"/>
  <c r="F374" i="4" s="1"/>
  <c r="E375" i="4"/>
  <c r="E376" i="4"/>
  <c r="E377" i="4"/>
  <c r="F377" i="4" s="1"/>
  <c r="E378" i="4"/>
  <c r="F378" i="4" s="1"/>
  <c r="E379" i="4"/>
  <c r="E380" i="4"/>
  <c r="E381" i="4"/>
  <c r="E382" i="4"/>
  <c r="F382" i="4" s="1"/>
  <c r="E383" i="4"/>
  <c r="E384" i="4"/>
  <c r="E385" i="4"/>
  <c r="E386" i="4"/>
  <c r="F386" i="4" s="1"/>
  <c r="E387" i="4"/>
  <c r="E388" i="4"/>
  <c r="E389" i="4"/>
  <c r="E390" i="4"/>
  <c r="F390" i="4" s="1"/>
  <c r="E391" i="4"/>
  <c r="E392" i="4"/>
  <c r="E393" i="4"/>
  <c r="F393" i="4" s="1"/>
  <c r="E394" i="4"/>
  <c r="E395" i="4"/>
  <c r="E396" i="4"/>
  <c r="E397" i="4"/>
  <c r="F397" i="4" s="1"/>
  <c r="E398" i="4"/>
  <c r="F398" i="4" s="1"/>
  <c r="E399" i="4"/>
  <c r="E400" i="4"/>
  <c r="E401" i="4"/>
  <c r="F401" i="4" s="1"/>
  <c r="E402" i="4"/>
  <c r="F402" i="4" s="1"/>
  <c r="E403" i="4"/>
  <c r="E404" i="4"/>
  <c r="E405" i="4"/>
  <c r="E406" i="4"/>
  <c r="F406" i="4" s="1"/>
  <c r="E407" i="4"/>
  <c r="E408" i="4"/>
  <c r="E409" i="4"/>
  <c r="E410" i="4"/>
  <c r="F410" i="4" s="1"/>
  <c r="E411" i="4"/>
  <c r="E412" i="4"/>
  <c r="E413" i="4"/>
  <c r="F413" i="4" s="1"/>
  <c r="E414" i="4"/>
  <c r="E415" i="4"/>
  <c r="E416" i="4"/>
  <c r="E417" i="4"/>
  <c r="F417" i="4" s="1"/>
  <c r="E418" i="4"/>
  <c r="E419" i="4"/>
  <c r="E420" i="4"/>
  <c r="E421" i="4"/>
  <c r="F421" i="4" s="1"/>
  <c r="E422" i="4"/>
  <c r="F422" i="4" s="1"/>
  <c r="E423" i="4"/>
  <c r="E424" i="4"/>
  <c r="E425" i="4"/>
  <c r="E426" i="4"/>
  <c r="F426" i="4" s="1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F441" i="4" s="1"/>
  <c r="E442" i="4"/>
  <c r="E443" i="4"/>
  <c r="E444" i="4"/>
  <c r="E445" i="4"/>
  <c r="E446" i="4"/>
  <c r="F446" i="4" s="1"/>
  <c r="E447" i="4"/>
  <c r="E448" i="4"/>
  <c r="E449" i="4"/>
  <c r="E450" i="4"/>
  <c r="E451" i="4"/>
  <c r="E452" i="4"/>
  <c r="E453" i="4"/>
  <c r="E454" i="4"/>
  <c r="E455" i="4"/>
  <c r="E456" i="4"/>
  <c r="E457" i="4"/>
  <c r="F457" i="4" s="1"/>
  <c r="E458" i="4"/>
  <c r="E459" i="4"/>
  <c r="E460" i="4"/>
  <c r="E461" i="4"/>
  <c r="E462" i="4"/>
  <c r="E463" i="4"/>
  <c r="E464" i="4"/>
  <c r="E465" i="4"/>
  <c r="F465" i="4" s="1"/>
  <c r="E466" i="4"/>
  <c r="E467" i="4"/>
  <c r="E468" i="4"/>
  <c r="E469" i="4"/>
  <c r="E470" i="4"/>
  <c r="E471" i="4"/>
  <c r="E472" i="4"/>
  <c r="E473" i="4"/>
  <c r="F473" i="4" s="1"/>
  <c r="E474" i="4"/>
  <c r="E475" i="4"/>
  <c r="E476" i="4"/>
  <c r="E477" i="4"/>
  <c r="E478" i="4"/>
  <c r="F478" i="4" s="1"/>
  <c r="E479" i="4"/>
  <c r="E480" i="4"/>
  <c r="E481" i="4"/>
  <c r="E482" i="4"/>
  <c r="F482" i="4" s="1"/>
  <c r="E483" i="4"/>
  <c r="E484" i="4"/>
  <c r="E5" i="4"/>
  <c r="F484" i="4"/>
  <c r="F483" i="4"/>
  <c r="F481" i="4"/>
  <c r="F480" i="4"/>
  <c r="F479" i="4"/>
  <c r="F476" i="4"/>
  <c r="F475" i="4"/>
  <c r="F472" i="4"/>
  <c r="F469" i="4"/>
  <c r="F468" i="4"/>
  <c r="F467" i="4"/>
  <c r="F461" i="4"/>
  <c r="F460" i="4"/>
  <c r="F459" i="4"/>
  <c r="F456" i="4"/>
  <c r="F454" i="4"/>
  <c r="F452" i="4"/>
  <c r="F451" i="4"/>
  <c r="F444" i="4"/>
  <c r="F443" i="4"/>
  <c r="F440" i="4"/>
  <c r="F437" i="4"/>
  <c r="F436" i="4"/>
  <c r="F435" i="4"/>
  <c r="F433" i="4"/>
  <c r="F429" i="4"/>
  <c r="F428" i="4"/>
  <c r="F425" i="4"/>
  <c r="F424" i="4"/>
  <c r="F420" i="4"/>
  <c r="F418" i="4"/>
  <c r="F416" i="4"/>
  <c r="F415" i="4"/>
  <c r="F414" i="4"/>
  <c r="F412" i="4"/>
  <c r="F409" i="4"/>
  <c r="F408" i="4"/>
  <c r="F405" i="4"/>
  <c r="F404" i="4"/>
  <c r="F400" i="4"/>
  <c r="F399" i="4"/>
  <c r="F396" i="4"/>
  <c r="F394" i="4"/>
  <c r="F392" i="4"/>
  <c r="F389" i="4"/>
  <c r="F388" i="4"/>
  <c r="F385" i="4"/>
  <c r="F384" i="4"/>
  <c r="F383" i="4"/>
  <c r="F381" i="4"/>
  <c r="F380" i="4"/>
  <c r="F376" i="4"/>
  <c r="F375" i="4"/>
  <c r="F372" i="4"/>
  <c r="F370" i="4"/>
  <c r="F368" i="4"/>
  <c r="F367" i="4"/>
  <c r="F366" i="4"/>
  <c r="F364" i="4"/>
  <c r="F361" i="4"/>
  <c r="F360" i="4"/>
  <c r="F357" i="4"/>
  <c r="F356" i="4"/>
  <c r="F352" i="4"/>
  <c r="F351" i="4"/>
  <c r="F348" i="4"/>
  <c r="F346" i="4"/>
  <c r="F344" i="4"/>
  <c r="F343" i="4"/>
  <c r="F342" i="4"/>
  <c r="F340" i="4"/>
  <c r="F337" i="4"/>
  <c r="F336" i="4"/>
  <c r="F335" i="4"/>
  <c r="F333" i="4"/>
  <c r="F332" i="4"/>
  <c r="F329" i="4"/>
  <c r="F328" i="4"/>
  <c r="F324" i="4"/>
  <c r="F322" i="4"/>
  <c r="F320" i="4"/>
  <c r="F319" i="4"/>
  <c r="F318" i="4"/>
  <c r="F316" i="4"/>
  <c r="F313" i="4"/>
  <c r="F311" i="4"/>
  <c r="F309" i="4"/>
  <c r="F307" i="4"/>
  <c r="F303" i="4"/>
  <c r="F302" i="4"/>
  <c r="F300" i="4"/>
  <c r="F299" i="4"/>
  <c r="F298" i="4"/>
  <c r="F295" i="4"/>
  <c r="F293" i="4"/>
  <c r="F291" i="4"/>
  <c r="F289" i="4"/>
  <c r="F287" i="4"/>
  <c r="F284" i="4"/>
  <c r="F283" i="4"/>
  <c r="F279" i="4"/>
  <c r="F278" i="4"/>
  <c r="F275" i="4"/>
  <c r="F273" i="4"/>
  <c r="F271" i="4"/>
  <c r="F269" i="4"/>
  <c r="F268" i="4"/>
  <c r="F267" i="4"/>
  <c r="F265" i="4"/>
  <c r="F263" i="4"/>
  <c r="F259" i="4"/>
  <c r="F258" i="4"/>
  <c r="F255" i="4"/>
  <c r="F253" i="4"/>
  <c r="F252" i="4"/>
  <c r="F251" i="4"/>
  <c r="F249" i="4"/>
  <c r="F247" i="4"/>
  <c r="F245" i="4"/>
  <c r="F244" i="4"/>
  <c r="F243" i="4"/>
  <c r="F240" i="4"/>
  <c r="F239" i="4"/>
  <c r="F238" i="4"/>
  <c r="F236" i="4"/>
  <c r="F235" i="4"/>
  <c r="F232" i="4"/>
  <c r="F231" i="4"/>
  <c r="F228" i="4"/>
  <c r="F227" i="4"/>
  <c r="F225" i="4"/>
  <c r="F224" i="4"/>
  <c r="F223" i="4"/>
  <c r="F221" i="4"/>
  <c r="F220" i="4"/>
  <c r="F219" i="4"/>
  <c r="F217" i="4"/>
  <c r="F216" i="4"/>
  <c r="F215" i="4"/>
  <c r="F213" i="4"/>
  <c r="F212" i="4"/>
  <c r="F211" i="4"/>
  <c r="F208" i="4"/>
  <c r="F207" i="4"/>
  <c r="F206" i="4"/>
  <c r="F204" i="4"/>
  <c r="F203" i="4"/>
  <c r="F200" i="4"/>
  <c r="F199" i="4"/>
  <c r="F196" i="4"/>
  <c r="F195" i="4"/>
  <c r="F193" i="4"/>
  <c r="F192" i="4"/>
  <c r="F191" i="4"/>
  <c r="F189" i="4"/>
  <c r="F188" i="4"/>
  <c r="F187" i="4"/>
  <c r="F185" i="4"/>
  <c r="F184" i="4"/>
  <c r="F183" i="4"/>
  <c r="F181" i="4"/>
  <c r="F180" i="4"/>
  <c r="F179" i="4"/>
  <c r="F176" i="4"/>
  <c r="F175" i="4"/>
  <c r="F174" i="4"/>
  <c r="F172" i="4"/>
  <c r="F171" i="4"/>
  <c r="F168" i="4"/>
  <c r="F167" i="4"/>
  <c r="F164" i="4"/>
  <c r="F163" i="4"/>
  <c r="F161" i="4"/>
  <c r="F160" i="4"/>
  <c r="F159" i="4"/>
  <c r="F157" i="4"/>
  <c r="F156" i="4"/>
  <c r="F155" i="4"/>
  <c r="F153" i="4"/>
  <c r="F152" i="4"/>
  <c r="F151" i="4"/>
  <c r="F149" i="4"/>
  <c r="F148" i="4"/>
  <c r="F147" i="4"/>
  <c r="F144" i="4"/>
  <c r="F141" i="4"/>
  <c r="F138" i="4"/>
  <c r="F136" i="4"/>
  <c r="F133" i="4"/>
  <c r="F130" i="4"/>
  <c r="F128" i="4"/>
  <c r="F125" i="4"/>
  <c r="F122" i="4"/>
  <c r="F120" i="4"/>
  <c r="F117" i="4"/>
  <c r="F114" i="4"/>
  <c r="F112" i="4"/>
  <c r="F109" i="4"/>
  <c r="F106" i="4"/>
  <c r="F104" i="4"/>
  <c r="F101" i="4"/>
  <c r="F98" i="4"/>
  <c r="F96" i="4"/>
  <c r="F93" i="4"/>
  <c r="F90" i="4"/>
  <c r="F88" i="4"/>
  <c r="L86" i="4"/>
  <c r="L110" i="4" s="1"/>
  <c r="L134" i="4" s="1"/>
  <c r="L158" i="4" s="1"/>
  <c r="L182" i="4" s="1"/>
  <c r="L206" i="4" s="1"/>
  <c r="L230" i="4" s="1"/>
  <c r="F80" i="4"/>
  <c r="F72" i="4"/>
  <c r="L70" i="4"/>
  <c r="L94" i="4" s="1"/>
  <c r="L118" i="4" s="1"/>
  <c r="L142" i="4" s="1"/>
  <c r="L166" i="4" s="1"/>
  <c r="L190" i="4" s="1"/>
  <c r="L214" i="4" s="1"/>
  <c r="L238" i="4" s="1"/>
  <c r="F70" i="4"/>
  <c r="F64" i="4"/>
  <c r="L62" i="4"/>
  <c r="F61" i="4"/>
  <c r="F56" i="4"/>
  <c r="L54" i="4"/>
  <c r="L78" i="4" s="1"/>
  <c r="L102" i="4" s="1"/>
  <c r="L126" i="4" s="1"/>
  <c r="L150" i="4" s="1"/>
  <c r="L174" i="4" s="1"/>
  <c r="L198" i="4" s="1"/>
  <c r="L222" i="4" s="1"/>
  <c r="F53" i="4"/>
  <c r="L52" i="4"/>
  <c r="L76" i="4" s="1"/>
  <c r="L100" i="4" s="1"/>
  <c r="L124" i="4" s="1"/>
  <c r="L148" i="4" s="1"/>
  <c r="L172" i="4" s="1"/>
  <c r="L196" i="4" s="1"/>
  <c r="L220" i="4" s="1"/>
  <c r="L244" i="4" s="1"/>
  <c r="L51" i="4"/>
  <c r="L75" i="4" s="1"/>
  <c r="L99" i="4" s="1"/>
  <c r="L123" i="4" s="1"/>
  <c r="L147" i="4" s="1"/>
  <c r="L171" i="4" s="1"/>
  <c r="L195" i="4" s="1"/>
  <c r="L219" i="4" s="1"/>
  <c r="L243" i="4" s="1"/>
  <c r="F51" i="4"/>
  <c r="L50" i="4"/>
  <c r="L74" i="4" s="1"/>
  <c r="L98" i="4" s="1"/>
  <c r="L122" i="4" s="1"/>
  <c r="L146" i="4" s="1"/>
  <c r="L170" i="4" s="1"/>
  <c r="L194" i="4" s="1"/>
  <c r="L218" i="4" s="1"/>
  <c r="L242" i="4" s="1"/>
  <c r="L49" i="4"/>
  <c r="L73" i="4" s="1"/>
  <c r="L97" i="4" s="1"/>
  <c r="L121" i="4" s="1"/>
  <c r="L145" i="4" s="1"/>
  <c r="L169" i="4" s="1"/>
  <c r="L193" i="4" s="1"/>
  <c r="L217" i="4" s="1"/>
  <c r="L241" i="4" s="1"/>
  <c r="L48" i="4"/>
  <c r="L72" i="4" s="1"/>
  <c r="L96" i="4" s="1"/>
  <c r="L120" i="4" s="1"/>
  <c r="L144" i="4" s="1"/>
  <c r="L168" i="4" s="1"/>
  <c r="L192" i="4" s="1"/>
  <c r="L216" i="4" s="1"/>
  <c r="L240" i="4" s="1"/>
  <c r="L47" i="4"/>
  <c r="L71" i="4" s="1"/>
  <c r="L95" i="4" s="1"/>
  <c r="L119" i="4" s="1"/>
  <c r="L143" i="4" s="1"/>
  <c r="L167" i="4" s="1"/>
  <c r="L191" i="4" s="1"/>
  <c r="L215" i="4" s="1"/>
  <c r="L239" i="4" s="1"/>
  <c r="F47" i="4"/>
  <c r="L46" i="4"/>
  <c r="L45" i="4"/>
  <c r="L69" i="4" s="1"/>
  <c r="L93" i="4" s="1"/>
  <c r="L117" i="4" s="1"/>
  <c r="L141" i="4" s="1"/>
  <c r="L165" i="4" s="1"/>
  <c r="L189" i="4" s="1"/>
  <c r="L213" i="4" s="1"/>
  <c r="L237" i="4" s="1"/>
  <c r="F45" i="4"/>
  <c r="L44" i="4"/>
  <c r="L68" i="4" s="1"/>
  <c r="L92" i="4" s="1"/>
  <c r="L116" i="4" s="1"/>
  <c r="L140" i="4" s="1"/>
  <c r="L164" i="4" s="1"/>
  <c r="L188" i="4" s="1"/>
  <c r="L212" i="4" s="1"/>
  <c r="L236" i="4" s="1"/>
  <c r="L43" i="4"/>
  <c r="L67" i="4" s="1"/>
  <c r="L91" i="4" s="1"/>
  <c r="L115" i="4" s="1"/>
  <c r="L139" i="4" s="1"/>
  <c r="L163" i="4" s="1"/>
  <c r="L187" i="4" s="1"/>
  <c r="L211" i="4" s="1"/>
  <c r="L235" i="4" s="1"/>
  <c r="F43" i="4"/>
  <c r="L42" i="4"/>
  <c r="L66" i="4" s="1"/>
  <c r="L90" i="4" s="1"/>
  <c r="L114" i="4" s="1"/>
  <c r="L138" i="4" s="1"/>
  <c r="L162" i="4" s="1"/>
  <c r="L186" i="4" s="1"/>
  <c r="L210" i="4" s="1"/>
  <c r="L234" i="4" s="1"/>
  <c r="L41" i="4"/>
  <c r="L65" i="4" s="1"/>
  <c r="L89" i="4" s="1"/>
  <c r="L113" i="4" s="1"/>
  <c r="L137" i="4" s="1"/>
  <c r="L161" i="4" s="1"/>
  <c r="L185" i="4" s="1"/>
  <c r="L209" i="4" s="1"/>
  <c r="L233" i="4" s="1"/>
  <c r="L40" i="4"/>
  <c r="L64" i="4" s="1"/>
  <c r="L88" i="4" s="1"/>
  <c r="L112" i="4" s="1"/>
  <c r="L136" i="4" s="1"/>
  <c r="L160" i="4" s="1"/>
  <c r="L184" i="4" s="1"/>
  <c r="L208" i="4" s="1"/>
  <c r="L232" i="4" s="1"/>
  <c r="L39" i="4"/>
  <c r="L63" i="4" s="1"/>
  <c r="L87" i="4" s="1"/>
  <c r="L111" i="4" s="1"/>
  <c r="L135" i="4" s="1"/>
  <c r="L159" i="4" s="1"/>
  <c r="L183" i="4" s="1"/>
  <c r="L207" i="4" s="1"/>
  <c r="L231" i="4" s="1"/>
  <c r="F39" i="4"/>
  <c r="L38" i="4"/>
  <c r="L37" i="4"/>
  <c r="L61" i="4" s="1"/>
  <c r="L85" i="4" s="1"/>
  <c r="L109" i="4" s="1"/>
  <c r="L133" i="4" s="1"/>
  <c r="L157" i="4" s="1"/>
  <c r="L181" i="4" s="1"/>
  <c r="L205" i="4" s="1"/>
  <c r="L229" i="4" s="1"/>
  <c r="F37" i="4"/>
  <c r="L36" i="4"/>
  <c r="L60" i="4" s="1"/>
  <c r="L84" i="4" s="1"/>
  <c r="L108" i="4" s="1"/>
  <c r="L132" i="4" s="1"/>
  <c r="L156" i="4" s="1"/>
  <c r="L180" i="4" s="1"/>
  <c r="L204" i="4" s="1"/>
  <c r="L228" i="4" s="1"/>
  <c r="L35" i="4"/>
  <c r="L59" i="4" s="1"/>
  <c r="L83" i="4" s="1"/>
  <c r="L107" i="4" s="1"/>
  <c r="L131" i="4" s="1"/>
  <c r="L155" i="4" s="1"/>
  <c r="L179" i="4" s="1"/>
  <c r="L203" i="4" s="1"/>
  <c r="L227" i="4" s="1"/>
  <c r="F35" i="4"/>
  <c r="L34" i="4"/>
  <c r="L58" i="4" s="1"/>
  <c r="L82" i="4" s="1"/>
  <c r="L106" i="4" s="1"/>
  <c r="L130" i="4" s="1"/>
  <c r="L154" i="4" s="1"/>
  <c r="L178" i="4" s="1"/>
  <c r="L202" i="4" s="1"/>
  <c r="L226" i="4" s="1"/>
  <c r="L33" i="4"/>
  <c r="L57" i="4" s="1"/>
  <c r="L81" i="4" s="1"/>
  <c r="L105" i="4" s="1"/>
  <c r="L129" i="4" s="1"/>
  <c r="L153" i="4" s="1"/>
  <c r="L177" i="4" s="1"/>
  <c r="L201" i="4" s="1"/>
  <c r="L225" i="4" s="1"/>
  <c r="L32" i="4"/>
  <c r="L56" i="4" s="1"/>
  <c r="L80" i="4" s="1"/>
  <c r="L104" i="4" s="1"/>
  <c r="L128" i="4" s="1"/>
  <c r="L152" i="4" s="1"/>
  <c r="L176" i="4" s="1"/>
  <c r="L200" i="4" s="1"/>
  <c r="L224" i="4" s="1"/>
  <c r="L31" i="4"/>
  <c r="L55" i="4" s="1"/>
  <c r="L79" i="4" s="1"/>
  <c r="L103" i="4" s="1"/>
  <c r="L127" i="4" s="1"/>
  <c r="L151" i="4" s="1"/>
  <c r="L175" i="4" s="1"/>
  <c r="L199" i="4" s="1"/>
  <c r="L223" i="4" s="1"/>
  <c r="K31" i="4"/>
  <c r="K55" i="4" s="1"/>
  <c r="K79" i="4" s="1"/>
  <c r="K103" i="4" s="1"/>
  <c r="K127" i="4" s="1"/>
  <c r="K151" i="4" s="1"/>
  <c r="K175" i="4" s="1"/>
  <c r="K199" i="4" s="1"/>
  <c r="K223" i="4" s="1"/>
  <c r="F31" i="4"/>
  <c r="L30" i="4"/>
  <c r="K30" i="4"/>
  <c r="K54" i="4" s="1"/>
  <c r="K78" i="4" s="1"/>
  <c r="K102" i="4" s="1"/>
  <c r="K126" i="4" s="1"/>
  <c r="K150" i="4" s="1"/>
  <c r="K174" i="4" s="1"/>
  <c r="K198" i="4" s="1"/>
  <c r="K222" i="4" s="1"/>
  <c r="L29" i="4"/>
  <c r="L53" i="4" s="1"/>
  <c r="L77" i="4" s="1"/>
  <c r="L101" i="4" s="1"/>
  <c r="L125" i="4" s="1"/>
  <c r="L149" i="4" s="1"/>
  <c r="L173" i="4" s="1"/>
  <c r="L197" i="4" s="1"/>
  <c r="L221" i="4" s="1"/>
  <c r="K29" i="4"/>
  <c r="K53" i="4" s="1"/>
  <c r="K77" i="4" s="1"/>
  <c r="K101" i="4" s="1"/>
  <c r="K125" i="4" s="1"/>
  <c r="K149" i="4" s="1"/>
  <c r="K173" i="4" s="1"/>
  <c r="K197" i="4" s="1"/>
  <c r="K221" i="4" s="1"/>
  <c r="F29" i="4"/>
  <c r="F28" i="4"/>
  <c r="F27" i="4"/>
  <c r="F24" i="4"/>
  <c r="F20" i="4"/>
  <c r="F19" i="4"/>
  <c r="F16" i="4"/>
  <c r="F15" i="4"/>
  <c r="F12" i="4"/>
  <c r="F11" i="4"/>
  <c r="F8" i="4"/>
  <c r="K7" i="4"/>
  <c r="K8" i="4" s="1"/>
  <c r="K6" i="4"/>
  <c r="I3" i="1"/>
  <c r="I2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5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9" i="1"/>
  <c r="K7" i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6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9" i="1"/>
  <c r="Q3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5" i="1"/>
  <c r="B13" i="5" l="1"/>
  <c r="B14" i="5" s="1"/>
  <c r="C34" i="5" s="1"/>
  <c r="K9" i="4"/>
  <c r="K32" i="4"/>
  <c r="K56" i="4" s="1"/>
  <c r="K80" i="4" s="1"/>
  <c r="K104" i="4" s="1"/>
  <c r="K128" i="4" s="1"/>
  <c r="K152" i="4" s="1"/>
  <c r="K176" i="4" s="1"/>
  <c r="K200" i="4" s="1"/>
  <c r="K224" i="4" s="1"/>
  <c r="F18" i="4"/>
  <c r="F32" i="4"/>
  <c r="G392" i="4" s="1"/>
  <c r="H392" i="4" s="1"/>
  <c r="I392" i="4" s="1"/>
  <c r="J392" i="4" s="1"/>
  <c r="F40" i="4"/>
  <c r="G136" i="4" s="1"/>
  <c r="F48" i="4"/>
  <c r="F76" i="4"/>
  <c r="F83" i="4"/>
  <c r="G11" i="4" s="1"/>
  <c r="O11" i="4" s="1"/>
  <c r="F108" i="4"/>
  <c r="G156" i="4" s="1"/>
  <c r="F115" i="4"/>
  <c r="F140" i="4"/>
  <c r="F272" i="4"/>
  <c r="F304" i="4"/>
  <c r="F6" i="4"/>
  <c r="F7" i="4"/>
  <c r="F17" i="4"/>
  <c r="F23" i="4"/>
  <c r="F34" i="4"/>
  <c r="F42" i="4"/>
  <c r="F50" i="4"/>
  <c r="F68" i="4"/>
  <c r="F75" i="4"/>
  <c r="F100" i="4"/>
  <c r="F107" i="4"/>
  <c r="G83" i="4" s="1"/>
  <c r="O83" i="4" s="1"/>
  <c r="F132" i="4"/>
  <c r="F139" i="4"/>
  <c r="F36" i="4"/>
  <c r="G132" i="4" s="1"/>
  <c r="H132" i="4" s="1"/>
  <c r="I132" i="4" s="1"/>
  <c r="J132" i="4" s="1"/>
  <c r="F44" i="4"/>
  <c r="G404" i="4" s="1"/>
  <c r="H404" i="4" s="1"/>
  <c r="I404" i="4" s="1"/>
  <c r="J404" i="4" s="1"/>
  <c r="F52" i="4"/>
  <c r="F60" i="4"/>
  <c r="F67" i="4"/>
  <c r="G403" i="4" s="1"/>
  <c r="H403" i="4" s="1"/>
  <c r="I403" i="4" s="1"/>
  <c r="J403" i="4" s="1"/>
  <c r="F92" i="4"/>
  <c r="F99" i="4"/>
  <c r="F124" i="4"/>
  <c r="F131" i="4"/>
  <c r="F256" i="4"/>
  <c r="F288" i="4"/>
  <c r="G326" i="4"/>
  <c r="H326" i="4" s="1"/>
  <c r="I326" i="4" s="1"/>
  <c r="J326" i="4" s="1"/>
  <c r="G398" i="4"/>
  <c r="H398" i="4" s="1"/>
  <c r="I398" i="4" s="1"/>
  <c r="J398" i="4" s="1"/>
  <c r="F30" i="4"/>
  <c r="F38" i="4"/>
  <c r="G254" i="4" s="1"/>
  <c r="H254" i="4" s="1"/>
  <c r="I254" i="4" s="1"/>
  <c r="J254" i="4" s="1"/>
  <c r="F46" i="4"/>
  <c r="F59" i="4"/>
  <c r="F84" i="4"/>
  <c r="F91" i="4"/>
  <c r="F116" i="4"/>
  <c r="F123" i="4"/>
  <c r="F331" i="4"/>
  <c r="F363" i="4"/>
  <c r="F391" i="4"/>
  <c r="F407" i="4"/>
  <c r="F423" i="4"/>
  <c r="F442" i="4"/>
  <c r="F445" i="4"/>
  <c r="G349" i="4" s="1"/>
  <c r="H349" i="4" s="1"/>
  <c r="I349" i="4" s="1"/>
  <c r="J349" i="4" s="1"/>
  <c r="F323" i="4"/>
  <c r="F355" i="4"/>
  <c r="F450" i="4"/>
  <c r="F453" i="4"/>
  <c r="F464" i="4"/>
  <c r="F5" i="4"/>
  <c r="F21" i="4"/>
  <c r="F22" i="4"/>
  <c r="F57" i="4"/>
  <c r="F65" i="4"/>
  <c r="F73" i="4"/>
  <c r="F81" i="4"/>
  <c r="F89" i="4"/>
  <c r="F97" i="4"/>
  <c r="F105" i="4"/>
  <c r="F113" i="4"/>
  <c r="F121" i="4"/>
  <c r="F129" i="4"/>
  <c r="F137" i="4"/>
  <c r="F145" i="4"/>
  <c r="F146" i="4"/>
  <c r="F154" i="4"/>
  <c r="G58" i="4" s="1"/>
  <c r="H58" i="4" s="1"/>
  <c r="I58" i="4" s="1"/>
  <c r="J58" i="4" s="1"/>
  <c r="F162" i="4"/>
  <c r="F170" i="4"/>
  <c r="F178" i="4"/>
  <c r="G130" i="4" s="1"/>
  <c r="O130" i="4" s="1"/>
  <c r="F186" i="4"/>
  <c r="F194" i="4"/>
  <c r="F202" i="4"/>
  <c r="F210" i="4"/>
  <c r="F218" i="4"/>
  <c r="F226" i="4"/>
  <c r="F234" i="4"/>
  <c r="F242" i="4"/>
  <c r="F260" i="4"/>
  <c r="F276" i="4"/>
  <c r="F292" i="4"/>
  <c r="F308" i="4"/>
  <c r="F315" i="4"/>
  <c r="G27" i="4" s="1"/>
  <c r="O27" i="4" s="1"/>
  <c r="F327" i="4"/>
  <c r="F347" i="4"/>
  <c r="F359" i="4"/>
  <c r="F379" i="4"/>
  <c r="F387" i="4"/>
  <c r="F403" i="4"/>
  <c r="F419" i="4"/>
  <c r="F432" i="4"/>
  <c r="F462" i="4"/>
  <c r="F471" i="4"/>
  <c r="F9" i="4"/>
  <c r="G236" i="4"/>
  <c r="F25" i="4"/>
  <c r="F55" i="4"/>
  <c r="F63" i="4"/>
  <c r="F71" i="4"/>
  <c r="F79" i="4"/>
  <c r="F87" i="4"/>
  <c r="F95" i="4"/>
  <c r="F103" i="4"/>
  <c r="F111" i="4"/>
  <c r="F119" i="4"/>
  <c r="F127" i="4"/>
  <c r="F135" i="4"/>
  <c r="F143" i="4"/>
  <c r="F248" i="4"/>
  <c r="F264" i="4"/>
  <c r="F280" i="4"/>
  <c r="F296" i="4"/>
  <c r="G440" i="4" s="1"/>
  <c r="H440" i="4" s="1"/>
  <c r="I440" i="4" s="1"/>
  <c r="J440" i="4" s="1"/>
  <c r="F312" i="4"/>
  <c r="F339" i="4"/>
  <c r="G340" i="4"/>
  <c r="H340" i="4" s="1"/>
  <c r="I340" i="4" s="1"/>
  <c r="J340" i="4" s="1"/>
  <c r="G348" i="4"/>
  <c r="H348" i="4" s="1"/>
  <c r="I348" i="4" s="1"/>
  <c r="J348" i="4" s="1"/>
  <c r="F371" i="4"/>
  <c r="G412" i="4"/>
  <c r="H412" i="4" s="1"/>
  <c r="I412" i="4" s="1"/>
  <c r="J412" i="4" s="1"/>
  <c r="F430" i="4"/>
  <c r="F439" i="4"/>
  <c r="F458" i="4"/>
  <c r="F474" i="4"/>
  <c r="F477" i="4"/>
  <c r="F438" i="4"/>
  <c r="F449" i="4"/>
  <c r="F455" i="4"/>
  <c r="F470" i="4"/>
  <c r="G158" i="4" s="1"/>
  <c r="F395" i="4"/>
  <c r="F411" i="4"/>
  <c r="G339" i="4" s="1"/>
  <c r="H339" i="4" s="1"/>
  <c r="I339" i="4" s="1"/>
  <c r="J339" i="4" s="1"/>
  <c r="F427" i="4"/>
  <c r="F431" i="4"/>
  <c r="F448" i="4"/>
  <c r="F463" i="4"/>
  <c r="F434" i="4"/>
  <c r="F447" i="4"/>
  <c r="F466" i="4"/>
  <c r="G37" i="4" l="1"/>
  <c r="G373" i="4"/>
  <c r="H373" i="4" s="1"/>
  <c r="I373" i="4" s="1"/>
  <c r="J373" i="4" s="1"/>
  <c r="G200" i="4"/>
  <c r="G444" i="4"/>
  <c r="H444" i="4" s="1"/>
  <c r="I444" i="4" s="1"/>
  <c r="J444" i="4" s="1"/>
  <c r="G396" i="4"/>
  <c r="H396" i="4" s="1"/>
  <c r="I396" i="4" s="1"/>
  <c r="J396" i="4" s="1"/>
  <c r="G181" i="4"/>
  <c r="O181" i="4" s="1"/>
  <c r="G178" i="4"/>
  <c r="G372" i="4"/>
  <c r="H372" i="4" s="1"/>
  <c r="I372" i="4" s="1"/>
  <c r="J372" i="4" s="1"/>
  <c r="G363" i="4"/>
  <c r="H363" i="4" s="1"/>
  <c r="I363" i="4" s="1"/>
  <c r="J363" i="4" s="1"/>
  <c r="G12" i="4"/>
  <c r="H12" i="4" s="1"/>
  <c r="I12" i="4" s="1"/>
  <c r="J12" i="4" s="1"/>
  <c r="G180" i="4"/>
  <c r="G182" i="4"/>
  <c r="G133" i="4"/>
  <c r="O133" i="4" s="1"/>
  <c r="G277" i="4"/>
  <c r="H277" i="4" s="1"/>
  <c r="I277" i="4" s="1"/>
  <c r="J277" i="4" s="1"/>
  <c r="G394" i="4"/>
  <c r="H394" i="4" s="1"/>
  <c r="I394" i="4" s="1"/>
  <c r="J394" i="4" s="1"/>
  <c r="G250" i="4"/>
  <c r="H250" i="4" s="1"/>
  <c r="I250" i="4" s="1"/>
  <c r="J250" i="4" s="1"/>
  <c r="G56" i="4"/>
  <c r="G157" i="4"/>
  <c r="G452" i="4"/>
  <c r="H452" i="4" s="1"/>
  <c r="I452" i="4" s="1"/>
  <c r="J452" i="4" s="1"/>
  <c r="G61" i="4"/>
  <c r="O61" i="4" s="1"/>
  <c r="G397" i="4"/>
  <c r="H397" i="4" s="1"/>
  <c r="I397" i="4" s="1"/>
  <c r="J397" i="4" s="1"/>
  <c r="G8" i="4"/>
  <c r="H8" i="4" s="1"/>
  <c r="I8" i="4" s="1"/>
  <c r="J8" i="4" s="1"/>
  <c r="G296" i="4"/>
  <c r="H296" i="4" s="1"/>
  <c r="I296" i="4" s="1"/>
  <c r="J296" i="4" s="1"/>
  <c r="G75" i="4"/>
  <c r="O75" i="4" s="1"/>
  <c r="G253" i="4"/>
  <c r="H253" i="4" s="1"/>
  <c r="I253" i="4" s="1"/>
  <c r="J253" i="4" s="1"/>
  <c r="G445" i="4"/>
  <c r="H445" i="4" s="1"/>
  <c r="I445" i="4" s="1"/>
  <c r="J445" i="4" s="1"/>
  <c r="H130" i="4"/>
  <c r="I130" i="4" s="1"/>
  <c r="J130" i="4" s="1"/>
  <c r="O8" i="4"/>
  <c r="G290" i="4"/>
  <c r="H290" i="4" s="1"/>
  <c r="I290" i="4" s="1"/>
  <c r="J290" i="4" s="1"/>
  <c r="G50" i="4"/>
  <c r="G362" i="4"/>
  <c r="H362" i="4" s="1"/>
  <c r="I362" i="4" s="1"/>
  <c r="J362" i="4" s="1"/>
  <c r="G386" i="4"/>
  <c r="H386" i="4" s="1"/>
  <c r="I386" i="4" s="1"/>
  <c r="J386" i="4" s="1"/>
  <c r="G218" i="4"/>
  <c r="G427" i="4"/>
  <c r="H427" i="4" s="1"/>
  <c r="I427" i="4" s="1"/>
  <c r="J427" i="4" s="1"/>
  <c r="G163" i="4"/>
  <c r="G331" i="4"/>
  <c r="H331" i="4" s="1"/>
  <c r="I331" i="4" s="1"/>
  <c r="J331" i="4" s="1"/>
  <c r="G259" i="4"/>
  <c r="H259" i="4" s="1"/>
  <c r="I259" i="4" s="1"/>
  <c r="J259" i="4" s="1"/>
  <c r="G67" i="4"/>
  <c r="G184" i="4"/>
  <c r="G280" i="4"/>
  <c r="H280" i="4" s="1"/>
  <c r="I280" i="4" s="1"/>
  <c r="J280" i="4" s="1"/>
  <c r="G328" i="4"/>
  <c r="H328" i="4" s="1"/>
  <c r="I328" i="4" s="1"/>
  <c r="J328" i="4" s="1"/>
  <c r="G87" i="4"/>
  <c r="G39" i="4"/>
  <c r="G135" i="4"/>
  <c r="G375" i="4"/>
  <c r="H375" i="4" s="1"/>
  <c r="I375" i="4" s="1"/>
  <c r="J375" i="4" s="1"/>
  <c r="G423" i="4"/>
  <c r="H423" i="4" s="1"/>
  <c r="I423" i="4" s="1"/>
  <c r="J423" i="4" s="1"/>
  <c r="G327" i="4"/>
  <c r="H327" i="4" s="1"/>
  <c r="I327" i="4" s="1"/>
  <c r="J327" i="4" s="1"/>
  <c r="G183" i="4"/>
  <c r="G231" i="4"/>
  <c r="G471" i="4"/>
  <c r="H471" i="4" s="1"/>
  <c r="I471" i="4" s="1"/>
  <c r="J471" i="4" s="1"/>
  <c r="G63" i="4"/>
  <c r="G351" i="4"/>
  <c r="H351" i="4" s="1"/>
  <c r="I351" i="4" s="1"/>
  <c r="J351" i="4" s="1"/>
  <c r="G303" i="4"/>
  <c r="H303" i="4" s="1"/>
  <c r="I303" i="4" s="1"/>
  <c r="J303" i="4" s="1"/>
  <c r="G447" i="4"/>
  <c r="H447" i="4" s="1"/>
  <c r="I447" i="4" s="1"/>
  <c r="J447" i="4" s="1"/>
  <c r="G279" i="4"/>
  <c r="H279" i="4" s="1"/>
  <c r="I279" i="4" s="1"/>
  <c r="J279" i="4" s="1"/>
  <c r="G159" i="4"/>
  <c r="G207" i="4"/>
  <c r="G255" i="4"/>
  <c r="H255" i="4" s="1"/>
  <c r="I255" i="4" s="1"/>
  <c r="J255" i="4" s="1"/>
  <c r="G111" i="4"/>
  <c r="G399" i="4"/>
  <c r="H399" i="4" s="1"/>
  <c r="I399" i="4" s="1"/>
  <c r="J399" i="4" s="1"/>
  <c r="O236" i="4"/>
  <c r="H236" i="4"/>
  <c r="I236" i="4" s="1"/>
  <c r="J236" i="4" s="1"/>
  <c r="G15" i="4"/>
  <c r="G308" i="4"/>
  <c r="H308" i="4" s="1"/>
  <c r="I308" i="4" s="1"/>
  <c r="J308" i="4" s="1"/>
  <c r="G212" i="4"/>
  <c r="G428" i="4"/>
  <c r="H428" i="4" s="1"/>
  <c r="I428" i="4" s="1"/>
  <c r="J428" i="4" s="1"/>
  <c r="G284" i="4"/>
  <c r="H284" i="4" s="1"/>
  <c r="I284" i="4" s="1"/>
  <c r="J284" i="4" s="1"/>
  <c r="G188" i="4"/>
  <c r="G380" i="4"/>
  <c r="H380" i="4" s="1"/>
  <c r="I380" i="4" s="1"/>
  <c r="J380" i="4" s="1"/>
  <c r="G260" i="4"/>
  <c r="H260" i="4" s="1"/>
  <c r="I260" i="4" s="1"/>
  <c r="J260" i="4" s="1"/>
  <c r="G164" i="4"/>
  <c r="H158" i="4"/>
  <c r="I158" i="4" s="1"/>
  <c r="J158" i="4" s="1"/>
  <c r="O158" i="4"/>
  <c r="H136" i="4"/>
  <c r="I136" i="4" s="1"/>
  <c r="J136" i="4" s="1"/>
  <c r="O136" i="4"/>
  <c r="G194" i="4"/>
  <c r="G307" i="4"/>
  <c r="H307" i="4" s="1"/>
  <c r="I307" i="4" s="1"/>
  <c r="J307" i="4" s="1"/>
  <c r="G216" i="4"/>
  <c r="G72" i="4"/>
  <c r="G312" i="4"/>
  <c r="H312" i="4" s="1"/>
  <c r="I312" i="4" s="1"/>
  <c r="J312" i="4" s="1"/>
  <c r="G384" i="4"/>
  <c r="H384" i="4" s="1"/>
  <c r="I384" i="4" s="1"/>
  <c r="J384" i="4" s="1"/>
  <c r="G240" i="4"/>
  <c r="G96" i="4"/>
  <c r="G480" i="4"/>
  <c r="H480" i="4" s="1"/>
  <c r="I480" i="4" s="1"/>
  <c r="J480" i="4" s="1"/>
  <c r="G408" i="4"/>
  <c r="H408" i="4" s="1"/>
  <c r="I408" i="4" s="1"/>
  <c r="J408" i="4" s="1"/>
  <c r="G24" i="4"/>
  <c r="G360" i="4"/>
  <c r="H360" i="4" s="1"/>
  <c r="I360" i="4" s="1"/>
  <c r="J360" i="4" s="1"/>
  <c r="G235" i="4"/>
  <c r="G292" i="4"/>
  <c r="H292" i="4" s="1"/>
  <c r="I292" i="4" s="1"/>
  <c r="J292" i="4" s="1"/>
  <c r="G388" i="4"/>
  <c r="H388" i="4" s="1"/>
  <c r="I388" i="4" s="1"/>
  <c r="J388" i="4" s="1"/>
  <c r="G419" i="4"/>
  <c r="H419" i="4" s="1"/>
  <c r="I419" i="4" s="1"/>
  <c r="J419" i="4" s="1"/>
  <c r="G323" i="4"/>
  <c r="H323" i="4" s="1"/>
  <c r="I323" i="4" s="1"/>
  <c r="J323" i="4" s="1"/>
  <c r="G155" i="4"/>
  <c r="G395" i="4"/>
  <c r="H395" i="4" s="1"/>
  <c r="I395" i="4" s="1"/>
  <c r="J395" i="4" s="1"/>
  <c r="G227" i="4"/>
  <c r="G35" i="4"/>
  <c r="O156" i="4"/>
  <c r="H156" i="4"/>
  <c r="I156" i="4" s="1"/>
  <c r="J156" i="4" s="1"/>
  <c r="G179" i="4"/>
  <c r="H182" i="4"/>
  <c r="I182" i="4" s="1"/>
  <c r="J182" i="4" s="1"/>
  <c r="O182" i="4"/>
  <c r="H181" i="4"/>
  <c r="I181" i="4" s="1"/>
  <c r="J181" i="4" s="1"/>
  <c r="G40" i="4"/>
  <c r="G400" i="4"/>
  <c r="H400" i="4" s="1"/>
  <c r="I400" i="4" s="1"/>
  <c r="J400" i="4" s="1"/>
  <c r="G352" i="4"/>
  <c r="H352" i="4" s="1"/>
  <c r="I352" i="4" s="1"/>
  <c r="J352" i="4" s="1"/>
  <c r="K10" i="4"/>
  <c r="K33" i="4"/>
  <c r="K57" i="4" s="1"/>
  <c r="K81" i="4" s="1"/>
  <c r="K105" i="4" s="1"/>
  <c r="K129" i="4" s="1"/>
  <c r="K153" i="4" s="1"/>
  <c r="K177" i="4" s="1"/>
  <c r="K201" i="4" s="1"/>
  <c r="K225" i="4" s="1"/>
  <c r="O132" i="4"/>
  <c r="G107" i="4"/>
  <c r="G267" i="4"/>
  <c r="H267" i="4" s="1"/>
  <c r="I267" i="4" s="1"/>
  <c r="J267" i="4" s="1"/>
  <c r="O180" i="4"/>
  <c r="H180" i="4"/>
  <c r="I180" i="4" s="1"/>
  <c r="J180" i="4" s="1"/>
  <c r="G411" i="4"/>
  <c r="H411" i="4" s="1"/>
  <c r="I411" i="4" s="1"/>
  <c r="J411" i="4" s="1"/>
  <c r="G315" i="4"/>
  <c r="H315" i="4" s="1"/>
  <c r="I315" i="4" s="1"/>
  <c r="J315" i="4" s="1"/>
  <c r="G195" i="4"/>
  <c r="G387" i="4"/>
  <c r="H387" i="4" s="1"/>
  <c r="I387" i="4" s="1"/>
  <c r="J387" i="4" s="1"/>
  <c r="G459" i="4"/>
  <c r="H459" i="4" s="1"/>
  <c r="I459" i="4" s="1"/>
  <c r="J459" i="4" s="1"/>
  <c r="G171" i="4"/>
  <c r="G51" i="4"/>
  <c r="G139" i="4"/>
  <c r="G283" i="4"/>
  <c r="H283" i="4" s="1"/>
  <c r="I283" i="4" s="1"/>
  <c r="J283" i="4" s="1"/>
  <c r="G484" i="4"/>
  <c r="H484" i="4" s="1"/>
  <c r="I484" i="4" s="1"/>
  <c r="J484" i="4" s="1"/>
  <c r="G268" i="4"/>
  <c r="H268" i="4" s="1"/>
  <c r="I268" i="4" s="1"/>
  <c r="J268" i="4" s="1"/>
  <c r="G172" i="4"/>
  <c r="G244" i="4"/>
  <c r="G148" i="4"/>
  <c r="G467" i="4"/>
  <c r="H467" i="4" s="1"/>
  <c r="I467" i="4" s="1"/>
  <c r="J467" i="4" s="1"/>
  <c r="H83" i="4"/>
  <c r="I83" i="4" s="1"/>
  <c r="J83" i="4" s="1"/>
  <c r="G316" i="4"/>
  <c r="H316" i="4" s="1"/>
  <c r="I316" i="4" s="1"/>
  <c r="J316" i="4" s="1"/>
  <c r="G275" i="4"/>
  <c r="H275" i="4" s="1"/>
  <c r="I275" i="4" s="1"/>
  <c r="J275" i="4" s="1"/>
  <c r="G88" i="4"/>
  <c r="O58" i="4"/>
  <c r="H27" i="4"/>
  <c r="I27" i="4" s="1"/>
  <c r="J27" i="4" s="1"/>
  <c r="G187" i="4"/>
  <c r="G355" i="4"/>
  <c r="H355" i="4" s="1"/>
  <c r="I355" i="4" s="1"/>
  <c r="J355" i="4" s="1"/>
  <c r="H11" i="4"/>
  <c r="I11" i="4" s="1"/>
  <c r="J11" i="4" s="1"/>
  <c r="G228" i="4"/>
  <c r="G420" i="4"/>
  <c r="H420" i="4" s="1"/>
  <c r="I420" i="4" s="1"/>
  <c r="J420" i="4" s="1"/>
  <c r="G36" i="4"/>
  <c r="G300" i="4"/>
  <c r="H300" i="4" s="1"/>
  <c r="I300" i="4" s="1"/>
  <c r="J300" i="4" s="1"/>
  <c r="G204" i="4"/>
  <c r="G60" i="4"/>
  <c r="G84" i="4"/>
  <c r="G108" i="4"/>
  <c r="G226" i="4"/>
  <c r="G10" i="4"/>
  <c r="G106" i="4"/>
  <c r="G442" i="4"/>
  <c r="H442" i="4" s="1"/>
  <c r="I442" i="4" s="1"/>
  <c r="J442" i="4" s="1"/>
  <c r="G346" i="4"/>
  <c r="H346" i="4" s="1"/>
  <c r="I346" i="4" s="1"/>
  <c r="J346" i="4" s="1"/>
  <c r="G298" i="4"/>
  <c r="H298" i="4" s="1"/>
  <c r="I298" i="4" s="1"/>
  <c r="J298" i="4" s="1"/>
  <c r="G202" i="4"/>
  <c r="G418" i="4"/>
  <c r="H418" i="4" s="1"/>
  <c r="I418" i="4" s="1"/>
  <c r="J418" i="4" s="1"/>
  <c r="G82" i="4"/>
  <c r="G370" i="4"/>
  <c r="H370" i="4" s="1"/>
  <c r="I370" i="4" s="1"/>
  <c r="J370" i="4" s="1"/>
  <c r="G131" i="4"/>
  <c r="G123" i="4"/>
  <c r="G430" i="4"/>
  <c r="H430" i="4" s="1"/>
  <c r="I430" i="4" s="1"/>
  <c r="J430" i="4" s="1"/>
  <c r="G310" i="4"/>
  <c r="H310" i="4" s="1"/>
  <c r="I310" i="4" s="1"/>
  <c r="J310" i="4" s="1"/>
  <c r="G286" i="4"/>
  <c r="H286" i="4" s="1"/>
  <c r="I286" i="4" s="1"/>
  <c r="J286" i="4" s="1"/>
  <c r="G262" i="4"/>
  <c r="H262" i="4" s="1"/>
  <c r="I262" i="4" s="1"/>
  <c r="J262" i="4" s="1"/>
  <c r="G238" i="4"/>
  <c r="G214" i="4"/>
  <c r="G190" i="4"/>
  <c r="G166" i="4"/>
  <c r="G406" i="4"/>
  <c r="H406" i="4" s="1"/>
  <c r="I406" i="4" s="1"/>
  <c r="J406" i="4" s="1"/>
  <c r="G358" i="4"/>
  <c r="H358" i="4" s="1"/>
  <c r="I358" i="4" s="1"/>
  <c r="J358" i="4" s="1"/>
  <c r="G22" i="4"/>
  <c r="G478" i="4"/>
  <c r="H478" i="4" s="1"/>
  <c r="I478" i="4" s="1"/>
  <c r="J478" i="4" s="1"/>
  <c r="G382" i="4"/>
  <c r="H382" i="4" s="1"/>
  <c r="I382" i="4" s="1"/>
  <c r="J382" i="4" s="1"/>
  <c r="G334" i="4"/>
  <c r="H334" i="4" s="1"/>
  <c r="I334" i="4" s="1"/>
  <c r="J334" i="4" s="1"/>
  <c r="G46" i="4"/>
  <c r="G454" i="4"/>
  <c r="H454" i="4" s="1"/>
  <c r="I454" i="4" s="1"/>
  <c r="J454" i="4" s="1"/>
  <c r="G118" i="4"/>
  <c r="G94" i="4"/>
  <c r="G70" i="4"/>
  <c r="G142" i="4"/>
  <c r="G424" i="4"/>
  <c r="H424" i="4" s="1"/>
  <c r="I424" i="4" s="1"/>
  <c r="J424" i="4" s="1"/>
  <c r="G232" i="4"/>
  <c r="G448" i="4"/>
  <c r="H448" i="4" s="1"/>
  <c r="I448" i="4" s="1"/>
  <c r="J448" i="4" s="1"/>
  <c r="O12" i="4"/>
  <c r="G413" i="4"/>
  <c r="H413" i="4" s="1"/>
  <c r="I413" i="4" s="1"/>
  <c r="J413" i="4" s="1"/>
  <c r="G389" i="4"/>
  <c r="H389" i="4" s="1"/>
  <c r="I389" i="4" s="1"/>
  <c r="J389" i="4" s="1"/>
  <c r="G365" i="4"/>
  <c r="H365" i="4" s="1"/>
  <c r="I365" i="4" s="1"/>
  <c r="J365" i="4" s="1"/>
  <c r="G341" i="4"/>
  <c r="H341" i="4" s="1"/>
  <c r="I341" i="4" s="1"/>
  <c r="J341" i="4" s="1"/>
  <c r="G317" i="4"/>
  <c r="H317" i="4" s="1"/>
  <c r="I317" i="4" s="1"/>
  <c r="J317" i="4" s="1"/>
  <c r="G461" i="4"/>
  <c r="H461" i="4" s="1"/>
  <c r="I461" i="4" s="1"/>
  <c r="J461" i="4" s="1"/>
  <c r="G5" i="4"/>
  <c r="G437" i="4"/>
  <c r="H437" i="4" s="1"/>
  <c r="I437" i="4" s="1"/>
  <c r="J437" i="4" s="1"/>
  <c r="G293" i="4"/>
  <c r="H293" i="4" s="1"/>
  <c r="I293" i="4" s="1"/>
  <c r="J293" i="4" s="1"/>
  <c r="G245" i="4"/>
  <c r="H245" i="4" s="1"/>
  <c r="I245" i="4" s="1"/>
  <c r="J245" i="4" s="1"/>
  <c r="G221" i="4"/>
  <c r="G197" i="4"/>
  <c r="G173" i="4"/>
  <c r="G149" i="4"/>
  <c r="G269" i="4"/>
  <c r="H269" i="4" s="1"/>
  <c r="I269" i="4" s="1"/>
  <c r="J269" i="4" s="1"/>
  <c r="G125" i="4"/>
  <c r="G101" i="4"/>
  <c r="G77" i="4"/>
  <c r="G53" i="4"/>
  <c r="G29" i="4"/>
  <c r="G436" i="4"/>
  <c r="H436" i="4" s="1"/>
  <c r="I436" i="4" s="1"/>
  <c r="J436" i="4" s="1"/>
  <c r="G299" i="4"/>
  <c r="H299" i="4" s="1"/>
  <c r="I299" i="4" s="1"/>
  <c r="J299" i="4" s="1"/>
  <c r="G124" i="4"/>
  <c r="G196" i="4"/>
  <c r="G219" i="4"/>
  <c r="G483" i="4"/>
  <c r="H483" i="4" s="1"/>
  <c r="I483" i="4" s="1"/>
  <c r="J483" i="4" s="1"/>
  <c r="G252" i="4"/>
  <c r="H252" i="4" s="1"/>
  <c r="I252" i="4" s="1"/>
  <c r="J252" i="4" s="1"/>
  <c r="G347" i="4"/>
  <c r="H347" i="4" s="1"/>
  <c r="I347" i="4" s="1"/>
  <c r="J347" i="4" s="1"/>
  <c r="G338" i="4"/>
  <c r="H338" i="4" s="1"/>
  <c r="I338" i="4" s="1"/>
  <c r="J338" i="4" s="1"/>
  <c r="G26" i="4"/>
  <c r="G458" i="4"/>
  <c r="H458" i="4" s="1"/>
  <c r="I458" i="4" s="1"/>
  <c r="J458" i="4" s="1"/>
  <c r="G374" i="4"/>
  <c r="H374" i="4" s="1"/>
  <c r="I374" i="4" s="1"/>
  <c r="J374" i="4" s="1"/>
  <c r="G278" i="4"/>
  <c r="H278" i="4" s="1"/>
  <c r="I278" i="4" s="1"/>
  <c r="J278" i="4" s="1"/>
  <c r="G34" i="4"/>
  <c r="G322" i="4"/>
  <c r="H322" i="4" s="1"/>
  <c r="I322" i="4" s="1"/>
  <c r="J322" i="4" s="1"/>
  <c r="G274" i="4"/>
  <c r="H274" i="4" s="1"/>
  <c r="I274" i="4" s="1"/>
  <c r="J274" i="4" s="1"/>
  <c r="G476" i="4"/>
  <c r="H476" i="4" s="1"/>
  <c r="I476" i="4" s="1"/>
  <c r="J476" i="4" s="1"/>
  <c r="G356" i="4"/>
  <c r="H356" i="4" s="1"/>
  <c r="I356" i="4" s="1"/>
  <c r="J356" i="4" s="1"/>
  <c r="G332" i="4"/>
  <c r="H332" i="4" s="1"/>
  <c r="I332" i="4" s="1"/>
  <c r="J332" i="4" s="1"/>
  <c r="G140" i="4"/>
  <c r="G116" i="4"/>
  <c r="G92" i="4"/>
  <c r="G68" i="4"/>
  <c r="G44" i="4"/>
  <c r="G20" i="4"/>
  <c r="G475" i="4"/>
  <c r="H475" i="4" s="1"/>
  <c r="I475" i="4" s="1"/>
  <c r="J475" i="4" s="1"/>
  <c r="H75" i="4"/>
  <c r="I75" i="4" s="1"/>
  <c r="J75" i="4" s="1"/>
  <c r="G80" i="4"/>
  <c r="G224" i="4"/>
  <c r="G462" i="4"/>
  <c r="H462" i="4" s="1"/>
  <c r="I462" i="4" s="1"/>
  <c r="J462" i="4" s="1"/>
  <c r="G294" i="4"/>
  <c r="H294" i="4" s="1"/>
  <c r="I294" i="4" s="1"/>
  <c r="J294" i="4" s="1"/>
  <c r="G270" i="4"/>
  <c r="H270" i="4" s="1"/>
  <c r="I270" i="4" s="1"/>
  <c r="J270" i="4" s="1"/>
  <c r="G246" i="4"/>
  <c r="H246" i="4" s="1"/>
  <c r="I246" i="4" s="1"/>
  <c r="J246" i="4" s="1"/>
  <c r="G222" i="4"/>
  <c r="G198" i="4"/>
  <c r="G174" i="4"/>
  <c r="G150" i="4"/>
  <c r="G438" i="4"/>
  <c r="H438" i="4" s="1"/>
  <c r="I438" i="4" s="1"/>
  <c r="J438" i="4" s="1"/>
  <c r="G390" i="4"/>
  <c r="H390" i="4" s="1"/>
  <c r="I390" i="4" s="1"/>
  <c r="J390" i="4" s="1"/>
  <c r="G342" i="4"/>
  <c r="H342" i="4" s="1"/>
  <c r="I342" i="4" s="1"/>
  <c r="J342" i="4" s="1"/>
  <c r="G6" i="4"/>
  <c r="G414" i="4"/>
  <c r="H414" i="4" s="1"/>
  <c r="I414" i="4" s="1"/>
  <c r="J414" i="4" s="1"/>
  <c r="G366" i="4"/>
  <c r="H366" i="4" s="1"/>
  <c r="I366" i="4" s="1"/>
  <c r="J366" i="4" s="1"/>
  <c r="G30" i="4"/>
  <c r="G318" i="4"/>
  <c r="H318" i="4" s="1"/>
  <c r="I318" i="4" s="1"/>
  <c r="J318" i="4" s="1"/>
  <c r="G54" i="4"/>
  <c r="G126" i="4"/>
  <c r="G102" i="4"/>
  <c r="G78" i="4"/>
  <c r="G479" i="4"/>
  <c r="H479" i="4" s="1"/>
  <c r="I479" i="4" s="1"/>
  <c r="J479" i="4" s="1"/>
  <c r="G407" i="4"/>
  <c r="H407" i="4" s="1"/>
  <c r="I407" i="4" s="1"/>
  <c r="J407" i="4" s="1"/>
  <c r="G383" i="4"/>
  <c r="H383" i="4" s="1"/>
  <c r="I383" i="4" s="1"/>
  <c r="J383" i="4" s="1"/>
  <c r="G359" i="4"/>
  <c r="H359" i="4" s="1"/>
  <c r="I359" i="4" s="1"/>
  <c r="J359" i="4" s="1"/>
  <c r="G335" i="4"/>
  <c r="H335" i="4" s="1"/>
  <c r="I335" i="4" s="1"/>
  <c r="J335" i="4" s="1"/>
  <c r="G455" i="4"/>
  <c r="H455" i="4" s="1"/>
  <c r="I455" i="4" s="1"/>
  <c r="J455" i="4" s="1"/>
  <c r="G287" i="4"/>
  <c r="H287" i="4" s="1"/>
  <c r="I287" i="4" s="1"/>
  <c r="J287" i="4" s="1"/>
  <c r="G239" i="4"/>
  <c r="G215" i="4"/>
  <c r="G191" i="4"/>
  <c r="G167" i="4"/>
  <c r="G431" i="4"/>
  <c r="H431" i="4" s="1"/>
  <c r="I431" i="4" s="1"/>
  <c r="J431" i="4" s="1"/>
  <c r="G47" i="4"/>
  <c r="G23" i="4"/>
  <c r="G119" i="4"/>
  <c r="G263" i="4"/>
  <c r="H263" i="4" s="1"/>
  <c r="I263" i="4" s="1"/>
  <c r="J263" i="4" s="1"/>
  <c r="G95" i="4"/>
  <c r="G71" i="4"/>
  <c r="G311" i="4"/>
  <c r="H311" i="4" s="1"/>
  <c r="I311" i="4" s="1"/>
  <c r="J311" i="4" s="1"/>
  <c r="G143" i="4"/>
  <c r="G112" i="4"/>
  <c r="H61" i="4"/>
  <c r="I61" i="4" s="1"/>
  <c r="J61" i="4" s="1"/>
  <c r="G99" i="4"/>
  <c r="G376" i="4"/>
  <c r="H376" i="4" s="1"/>
  <c r="I376" i="4" s="1"/>
  <c r="J376" i="4" s="1"/>
  <c r="G208" i="4"/>
  <c r="G304" i="4"/>
  <c r="H304" i="4" s="1"/>
  <c r="I304" i="4" s="1"/>
  <c r="J304" i="4" s="1"/>
  <c r="G147" i="4"/>
  <c r="G203" i="4"/>
  <c r="G91" i="4"/>
  <c r="G473" i="4"/>
  <c r="H473" i="4" s="1"/>
  <c r="I473" i="4" s="1"/>
  <c r="J473" i="4" s="1"/>
  <c r="G449" i="4"/>
  <c r="H449" i="4" s="1"/>
  <c r="I449" i="4" s="1"/>
  <c r="J449" i="4" s="1"/>
  <c r="G425" i="4"/>
  <c r="H425" i="4" s="1"/>
  <c r="I425" i="4" s="1"/>
  <c r="J425" i="4" s="1"/>
  <c r="G401" i="4"/>
  <c r="H401" i="4" s="1"/>
  <c r="I401" i="4" s="1"/>
  <c r="J401" i="4" s="1"/>
  <c r="G377" i="4"/>
  <c r="H377" i="4" s="1"/>
  <c r="I377" i="4" s="1"/>
  <c r="J377" i="4" s="1"/>
  <c r="G353" i="4"/>
  <c r="H353" i="4" s="1"/>
  <c r="I353" i="4" s="1"/>
  <c r="J353" i="4" s="1"/>
  <c r="G329" i="4"/>
  <c r="H329" i="4" s="1"/>
  <c r="I329" i="4" s="1"/>
  <c r="J329" i="4" s="1"/>
  <c r="G233" i="4"/>
  <c r="G209" i="4"/>
  <c r="G185" i="4"/>
  <c r="G161" i="4"/>
  <c r="G137" i="4"/>
  <c r="G113" i="4"/>
  <c r="G89" i="4"/>
  <c r="G65" i="4"/>
  <c r="G305" i="4"/>
  <c r="H305" i="4" s="1"/>
  <c r="I305" i="4" s="1"/>
  <c r="J305" i="4" s="1"/>
  <c r="G257" i="4"/>
  <c r="H257" i="4" s="1"/>
  <c r="I257" i="4" s="1"/>
  <c r="J257" i="4" s="1"/>
  <c r="G17" i="4"/>
  <c r="G41" i="4"/>
  <c r="G281" i="4"/>
  <c r="H281" i="4" s="1"/>
  <c r="I281" i="4" s="1"/>
  <c r="J281" i="4" s="1"/>
  <c r="H200" i="4"/>
  <c r="I200" i="4" s="1"/>
  <c r="J200" i="4" s="1"/>
  <c r="O200" i="4"/>
  <c r="G415" i="4"/>
  <c r="H415" i="4" s="1"/>
  <c r="I415" i="4" s="1"/>
  <c r="J415" i="4" s="1"/>
  <c r="G391" i="4"/>
  <c r="H391" i="4" s="1"/>
  <c r="I391" i="4" s="1"/>
  <c r="J391" i="4" s="1"/>
  <c r="G367" i="4"/>
  <c r="H367" i="4" s="1"/>
  <c r="I367" i="4" s="1"/>
  <c r="J367" i="4" s="1"/>
  <c r="G343" i="4"/>
  <c r="H343" i="4" s="1"/>
  <c r="I343" i="4" s="1"/>
  <c r="J343" i="4" s="1"/>
  <c r="G319" i="4"/>
  <c r="H319" i="4" s="1"/>
  <c r="I319" i="4" s="1"/>
  <c r="J319" i="4" s="1"/>
  <c r="G439" i="4"/>
  <c r="H439" i="4" s="1"/>
  <c r="I439" i="4" s="1"/>
  <c r="J439" i="4" s="1"/>
  <c r="G271" i="4"/>
  <c r="H271" i="4" s="1"/>
  <c r="I271" i="4" s="1"/>
  <c r="J271" i="4" s="1"/>
  <c r="G223" i="4"/>
  <c r="G199" i="4"/>
  <c r="G175" i="4"/>
  <c r="G151" i="4"/>
  <c r="G31" i="4"/>
  <c r="G7" i="4"/>
  <c r="G463" i="4"/>
  <c r="H463" i="4" s="1"/>
  <c r="I463" i="4" s="1"/>
  <c r="J463" i="4" s="1"/>
  <c r="G55" i="4"/>
  <c r="G295" i="4"/>
  <c r="H295" i="4" s="1"/>
  <c r="I295" i="4" s="1"/>
  <c r="J295" i="4" s="1"/>
  <c r="G127" i="4"/>
  <c r="G103" i="4"/>
  <c r="G247" i="4"/>
  <c r="H247" i="4" s="1"/>
  <c r="I247" i="4" s="1"/>
  <c r="J247" i="4" s="1"/>
  <c r="G79" i="4"/>
  <c r="G443" i="4"/>
  <c r="H443" i="4" s="1"/>
  <c r="I443" i="4" s="1"/>
  <c r="J443" i="4" s="1"/>
  <c r="G291" i="4"/>
  <c r="H291" i="4" s="1"/>
  <c r="I291" i="4" s="1"/>
  <c r="J291" i="4" s="1"/>
  <c r="G64" i="4"/>
  <c r="G481" i="4"/>
  <c r="H481" i="4" s="1"/>
  <c r="I481" i="4" s="1"/>
  <c r="J481" i="4" s="1"/>
  <c r="G457" i="4"/>
  <c r="H457" i="4" s="1"/>
  <c r="I457" i="4" s="1"/>
  <c r="J457" i="4" s="1"/>
  <c r="G433" i="4"/>
  <c r="H433" i="4" s="1"/>
  <c r="I433" i="4" s="1"/>
  <c r="J433" i="4" s="1"/>
  <c r="G409" i="4"/>
  <c r="H409" i="4" s="1"/>
  <c r="I409" i="4" s="1"/>
  <c r="J409" i="4" s="1"/>
  <c r="G385" i="4"/>
  <c r="H385" i="4" s="1"/>
  <c r="I385" i="4" s="1"/>
  <c r="J385" i="4" s="1"/>
  <c r="G361" i="4"/>
  <c r="H361" i="4" s="1"/>
  <c r="I361" i="4" s="1"/>
  <c r="J361" i="4" s="1"/>
  <c r="G337" i="4"/>
  <c r="H337" i="4" s="1"/>
  <c r="I337" i="4" s="1"/>
  <c r="J337" i="4" s="1"/>
  <c r="G313" i="4"/>
  <c r="H313" i="4" s="1"/>
  <c r="I313" i="4" s="1"/>
  <c r="J313" i="4" s="1"/>
  <c r="G241" i="4"/>
  <c r="G217" i="4"/>
  <c r="G193" i="4"/>
  <c r="G169" i="4"/>
  <c r="G145" i="4"/>
  <c r="G121" i="4"/>
  <c r="G97" i="4"/>
  <c r="G73" i="4"/>
  <c r="G289" i="4"/>
  <c r="H289" i="4" s="1"/>
  <c r="I289" i="4" s="1"/>
  <c r="J289" i="4" s="1"/>
  <c r="G49" i="4"/>
  <c r="G265" i="4"/>
  <c r="H265" i="4" s="1"/>
  <c r="I265" i="4" s="1"/>
  <c r="J265" i="4" s="1"/>
  <c r="G25" i="4"/>
  <c r="G211" i="4"/>
  <c r="G379" i="4"/>
  <c r="H379" i="4" s="1"/>
  <c r="I379" i="4" s="1"/>
  <c r="J379" i="4" s="1"/>
  <c r="G16" i="4"/>
  <c r="G465" i="4"/>
  <c r="H465" i="4" s="1"/>
  <c r="I465" i="4" s="1"/>
  <c r="J465" i="4" s="1"/>
  <c r="G441" i="4"/>
  <c r="H441" i="4" s="1"/>
  <c r="I441" i="4" s="1"/>
  <c r="J441" i="4" s="1"/>
  <c r="G417" i="4"/>
  <c r="H417" i="4" s="1"/>
  <c r="I417" i="4" s="1"/>
  <c r="J417" i="4" s="1"/>
  <c r="G393" i="4"/>
  <c r="H393" i="4" s="1"/>
  <c r="I393" i="4" s="1"/>
  <c r="J393" i="4" s="1"/>
  <c r="G369" i="4"/>
  <c r="H369" i="4" s="1"/>
  <c r="I369" i="4" s="1"/>
  <c r="J369" i="4" s="1"/>
  <c r="G345" i="4"/>
  <c r="H345" i="4" s="1"/>
  <c r="I345" i="4" s="1"/>
  <c r="J345" i="4" s="1"/>
  <c r="G321" i="4"/>
  <c r="H321" i="4" s="1"/>
  <c r="I321" i="4" s="1"/>
  <c r="J321" i="4" s="1"/>
  <c r="G225" i="4"/>
  <c r="G201" i="4"/>
  <c r="G177" i="4"/>
  <c r="G153" i="4"/>
  <c r="G129" i="4"/>
  <c r="G105" i="4"/>
  <c r="G81" i="4"/>
  <c r="G57" i="4"/>
  <c r="G273" i="4"/>
  <c r="H273" i="4" s="1"/>
  <c r="I273" i="4" s="1"/>
  <c r="J273" i="4" s="1"/>
  <c r="G33" i="4"/>
  <c r="G297" i="4"/>
  <c r="H297" i="4" s="1"/>
  <c r="I297" i="4" s="1"/>
  <c r="J297" i="4" s="1"/>
  <c r="G249" i="4"/>
  <c r="H249" i="4" s="1"/>
  <c r="I249" i="4" s="1"/>
  <c r="J249" i="4" s="1"/>
  <c r="G9" i="4"/>
  <c r="G460" i="4"/>
  <c r="H460" i="4" s="1"/>
  <c r="I460" i="4" s="1"/>
  <c r="J460" i="4" s="1"/>
  <c r="G59" i="4"/>
  <c r="G28" i="4"/>
  <c r="G405" i="4"/>
  <c r="H405" i="4" s="1"/>
  <c r="I405" i="4" s="1"/>
  <c r="J405" i="4" s="1"/>
  <c r="G381" i="4"/>
  <c r="H381" i="4" s="1"/>
  <c r="I381" i="4" s="1"/>
  <c r="J381" i="4" s="1"/>
  <c r="G357" i="4"/>
  <c r="H357" i="4" s="1"/>
  <c r="I357" i="4" s="1"/>
  <c r="J357" i="4" s="1"/>
  <c r="G333" i="4"/>
  <c r="H333" i="4" s="1"/>
  <c r="I333" i="4" s="1"/>
  <c r="J333" i="4" s="1"/>
  <c r="G429" i="4"/>
  <c r="H429" i="4" s="1"/>
  <c r="I429" i="4" s="1"/>
  <c r="J429" i="4" s="1"/>
  <c r="G477" i="4"/>
  <c r="H477" i="4" s="1"/>
  <c r="I477" i="4" s="1"/>
  <c r="J477" i="4" s="1"/>
  <c r="G453" i="4"/>
  <c r="H453" i="4" s="1"/>
  <c r="I453" i="4" s="1"/>
  <c r="J453" i="4" s="1"/>
  <c r="G309" i="4"/>
  <c r="H309" i="4" s="1"/>
  <c r="I309" i="4" s="1"/>
  <c r="J309" i="4" s="1"/>
  <c r="G261" i="4"/>
  <c r="H261" i="4" s="1"/>
  <c r="I261" i="4" s="1"/>
  <c r="J261" i="4" s="1"/>
  <c r="G237" i="4"/>
  <c r="G213" i="4"/>
  <c r="G189" i="4"/>
  <c r="G165" i="4"/>
  <c r="G21" i="4"/>
  <c r="G285" i="4"/>
  <c r="H285" i="4" s="1"/>
  <c r="I285" i="4" s="1"/>
  <c r="J285" i="4" s="1"/>
  <c r="G141" i="4"/>
  <c r="G117" i="4"/>
  <c r="G93" i="4"/>
  <c r="G69" i="4"/>
  <c r="G45" i="4"/>
  <c r="G160" i="4"/>
  <c r="G256" i="4"/>
  <c r="H256" i="4" s="1"/>
  <c r="I256" i="4" s="1"/>
  <c r="J256" i="4" s="1"/>
  <c r="G472" i="4"/>
  <c r="H472" i="4" s="1"/>
  <c r="I472" i="4" s="1"/>
  <c r="J472" i="4" s="1"/>
  <c r="G435" i="4"/>
  <c r="H435" i="4" s="1"/>
  <c r="I435" i="4" s="1"/>
  <c r="J435" i="4" s="1"/>
  <c r="G364" i="4"/>
  <c r="H364" i="4" s="1"/>
  <c r="I364" i="4" s="1"/>
  <c r="J364" i="4" s="1"/>
  <c r="G324" i="4"/>
  <c r="H324" i="4" s="1"/>
  <c r="I324" i="4" s="1"/>
  <c r="J324" i="4" s="1"/>
  <c r="G251" i="4"/>
  <c r="H251" i="4" s="1"/>
  <c r="I251" i="4" s="1"/>
  <c r="J251" i="4" s="1"/>
  <c r="G100" i="4"/>
  <c r="G76" i="4"/>
  <c r="G52" i="4"/>
  <c r="G220" i="4"/>
  <c r="G243" i="4"/>
  <c r="G276" i="4"/>
  <c r="H276" i="4" s="1"/>
  <c r="I276" i="4" s="1"/>
  <c r="J276" i="4" s="1"/>
  <c r="G371" i="4"/>
  <c r="H371" i="4" s="1"/>
  <c r="I371" i="4" s="1"/>
  <c r="J371" i="4" s="1"/>
  <c r="G86" i="4"/>
  <c r="G122" i="4"/>
  <c r="G38" i="4"/>
  <c r="H157" i="4"/>
  <c r="I157" i="4" s="1"/>
  <c r="J157" i="4" s="1"/>
  <c r="O157" i="4"/>
  <c r="G466" i="4"/>
  <c r="H466" i="4" s="1"/>
  <c r="I466" i="4" s="1"/>
  <c r="J466" i="4" s="1"/>
  <c r="G154" i="4"/>
  <c r="G451" i="4"/>
  <c r="H451" i="4" s="1"/>
  <c r="I451" i="4" s="1"/>
  <c r="J451" i="4" s="1"/>
  <c r="G266" i="4"/>
  <c r="H266" i="4" s="1"/>
  <c r="I266" i="4" s="1"/>
  <c r="J266" i="4" s="1"/>
  <c r="G170" i="4"/>
  <c r="G482" i="4"/>
  <c r="H482" i="4" s="1"/>
  <c r="I482" i="4" s="1"/>
  <c r="J482" i="4" s="1"/>
  <c r="G98" i="4"/>
  <c r="G410" i="4"/>
  <c r="H410" i="4" s="1"/>
  <c r="I410" i="4" s="1"/>
  <c r="J410" i="4" s="1"/>
  <c r="G242" i="4"/>
  <c r="G146" i="4"/>
  <c r="G434" i="4"/>
  <c r="H434" i="4" s="1"/>
  <c r="I434" i="4" s="1"/>
  <c r="J434" i="4" s="1"/>
  <c r="G74" i="4"/>
  <c r="G314" i="4"/>
  <c r="H314" i="4" s="1"/>
  <c r="I314" i="4" s="1"/>
  <c r="J314" i="4" s="1"/>
  <c r="G416" i="4"/>
  <c r="H416" i="4" s="1"/>
  <c r="I416" i="4" s="1"/>
  <c r="J416" i="4" s="1"/>
  <c r="G344" i="4"/>
  <c r="H344" i="4" s="1"/>
  <c r="I344" i="4" s="1"/>
  <c r="J344" i="4" s="1"/>
  <c r="G456" i="4"/>
  <c r="H456" i="4" s="1"/>
  <c r="I456" i="4" s="1"/>
  <c r="J456" i="4" s="1"/>
  <c r="G288" i="4"/>
  <c r="H288" i="4" s="1"/>
  <c r="I288" i="4" s="1"/>
  <c r="J288" i="4" s="1"/>
  <c r="G192" i="4"/>
  <c r="G144" i="4"/>
  <c r="G336" i="4"/>
  <c r="H336" i="4" s="1"/>
  <c r="I336" i="4" s="1"/>
  <c r="J336" i="4" s="1"/>
  <c r="G432" i="4"/>
  <c r="H432" i="4" s="1"/>
  <c r="I432" i="4" s="1"/>
  <c r="J432" i="4" s="1"/>
  <c r="G264" i="4"/>
  <c r="H264" i="4" s="1"/>
  <c r="I264" i="4" s="1"/>
  <c r="J264" i="4" s="1"/>
  <c r="G168" i="4"/>
  <c r="G120" i="4"/>
  <c r="G48" i="4"/>
  <c r="G272" i="4"/>
  <c r="H272" i="4" s="1"/>
  <c r="I272" i="4" s="1"/>
  <c r="J272" i="4" s="1"/>
  <c r="G176" i="4"/>
  <c r="G128" i="4"/>
  <c r="G368" i="4"/>
  <c r="H368" i="4" s="1"/>
  <c r="I368" i="4" s="1"/>
  <c r="J368" i="4" s="1"/>
  <c r="G320" i="4"/>
  <c r="H320" i="4" s="1"/>
  <c r="I320" i="4" s="1"/>
  <c r="J320" i="4" s="1"/>
  <c r="G464" i="4"/>
  <c r="H464" i="4" s="1"/>
  <c r="I464" i="4" s="1"/>
  <c r="J464" i="4" s="1"/>
  <c r="G248" i="4"/>
  <c r="H248" i="4" s="1"/>
  <c r="I248" i="4" s="1"/>
  <c r="J248" i="4" s="1"/>
  <c r="G152" i="4"/>
  <c r="G104" i="4"/>
  <c r="G32" i="4"/>
  <c r="G62" i="4"/>
  <c r="G134" i="4"/>
  <c r="G110" i="4"/>
  <c r="G446" i="4"/>
  <c r="H446" i="4" s="1"/>
  <c r="I446" i="4" s="1"/>
  <c r="J446" i="4" s="1"/>
  <c r="G422" i="4"/>
  <c r="H422" i="4" s="1"/>
  <c r="I422" i="4" s="1"/>
  <c r="J422" i="4" s="1"/>
  <c r="G206" i="4"/>
  <c r="G302" i="4"/>
  <c r="H302" i="4" s="1"/>
  <c r="I302" i="4" s="1"/>
  <c r="J302" i="4" s="1"/>
  <c r="G85" i="4"/>
  <c r="G301" i="4"/>
  <c r="H301" i="4" s="1"/>
  <c r="I301" i="4" s="1"/>
  <c r="J301" i="4" s="1"/>
  <c r="G205" i="4"/>
  <c r="G325" i="4"/>
  <c r="H325" i="4" s="1"/>
  <c r="I325" i="4" s="1"/>
  <c r="J325" i="4" s="1"/>
  <c r="G421" i="4"/>
  <c r="H421" i="4" s="1"/>
  <c r="I421" i="4" s="1"/>
  <c r="J421" i="4" s="1"/>
  <c r="G19" i="4"/>
  <c r="G43" i="4"/>
  <c r="G115" i="4"/>
  <c r="G350" i="4"/>
  <c r="H350" i="4" s="1"/>
  <c r="I350" i="4" s="1"/>
  <c r="J350" i="4" s="1"/>
  <c r="G14" i="4"/>
  <c r="G470" i="4"/>
  <c r="H470" i="4" s="1"/>
  <c r="I470" i="4" s="1"/>
  <c r="J470" i="4" s="1"/>
  <c r="G230" i="4"/>
  <c r="G13" i="4"/>
  <c r="G109" i="4"/>
  <c r="G469" i="4"/>
  <c r="H469" i="4" s="1"/>
  <c r="I469" i="4" s="1"/>
  <c r="J469" i="4" s="1"/>
  <c r="G229" i="4"/>
  <c r="G468" i="4"/>
  <c r="H468" i="4" s="1"/>
  <c r="I468" i="4" s="1"/>
  <c r="J468" i="4" s="1"/>
  <c r="G306" i="4"/>
  <c r="H306" i="4" s="1"/>
  <c r="I306" i="4" s="1"/>
  <c r="J306" i="4" s="1"/>
  <c r="G282" i="4"/>
  <c r="H282" i="4" s="1"/>
  <c r="I282" i="4" s="1"/>
  <c r="J282" i="4" s="1"/>
  <c r="G258" i="4"/>
  <c r="H258" i="4" s="1"/>
  <c r="I258" i="4" s="1"/>
  <c r="J258" i="4" s="1"/>
  <c r="G234" i="4"/>
  <c r="G210" i="4"/>
  <c r="G186" i="4"/>
  <c r="G162" i="4"/>
  <c r="G18" i="4"/>
  <c r="G402" i="4"/>
  <c r="H402" i="4" s="1"/>
  <c r="I402" i="4" s="1"/>
  <c r="J402" i="4" s="1"/>
  <c r="G354" i="4"/>
  <c r="H354" i="4" s="1"/>
  <c r="I354" i="4" s="1"/>
  <c r="J354" i="4" s="1"/>
  <c r="G450" i="4"/>
  <c r="H450" i="4" s="1"/>
  <c r="I450" i="4" s="1"/>
  <c r="J450" i="4" s="1"/>
  <c r="G330" i="4"/>
  <c r="H330" i="4" s="1"/>
  <c r="I330" i="4" s="1"/>
  <c r="J330" i="4" s="1"/>
  <c r="G138" i="4"/>
  <c r="G114" i="4"/>
  <c r="G90" i="4"/>
  <c r="G66" i="4"/>
  <c r="G42" i="4"/>
  <c r="G474" i="4"/>
  <c r="H474" i="4" s="1"/>
  <c r="I474" i="4" s="1"/>
  <c r="J474" i="4" s="1"/>
  <c r="G426" i="4"/>
  <c r="H426" i="4" s="1"/>
  <c r="I426" i="4" s="1"/>
  <c r="J426" i="4" s="1"/>
  <c r="G378" i="4"/>
  <c r="H378" i="4" s="1"/>
  <c r="I378" i="4" s="1"/>
  <c r="J378" i="4" s="1"/>
  <c r="H133" i="4" l="1"/>
  <c r="I133" i="4" s="1"/>
  <c r="J133" i="4" s="1"/>
  <c r="O178" i="4"/>
  <c r="H178" i="4"/>
  <c r="I178" i="4" s="1"/>
  <c r="J178" i="4" s="1"/>
  <c r="H56" i="4"/>
  <c r="I56" i="4" s="1"/>
  <c r="J56" i="4" s="1"/>
  <c r="O56" i="4"/>
  <c r="O37" i="4"/>
  <c r="H37" i="4"/>
  <c r="I37" i="4" s="1"/>
  <c r="J37" i="4" s="1"/>
  <c r="O66" i="4"/>
  <c r="H66" i="4"/>
  <c r="I66" i="4" s="1"/>
  <c r="J66" i="4" s="1"/>
  <c r="O18" i="4"/>
  <c r="H18" i="4"/>
  <c r="I18" i="4" s="1"/>
  <c r="J18" i="4" s="1"/>
  <c r="O85" i="4"/>
  <c r="H85" i="4"/>
  <c r="I85" i="4" s="1"/>
  <c r="J85" i="4" s="1"/>
  <c r="H32" i="4"/>
  <c r="I32" i="4" s="1"/>
  <c r="J32" i="4" s="1"/>
  <c r="O32" i="4"/>
  <c r="H176" i="4"/>
  <c r="I176" i="4" s="1"/>
  <c r="J176" i="4" s="1"/>
  <c r="O176" i="4"/>
  <c r="H144" i="4"/>
  <c r="I144" i="4" s="1"/>
  <c r="J144" i="4" s="1"/>
  <c r="O144" i="4"/>
  <c r="H52" i="4"/>
  <c r="I52" i="4" s="1"/>
  <c r="J52" i="4" s="1"/>
  <c r="O52" i="4"/>
  <c r="O21" i="4"/>
  <c r="H21" i="4"/>
  <c r="I21" i="4" s="1"/>
  <c r="J21" i="4" s="1"/>
  <c r="O105" i="4"/>
  <c r="H105" i="4"/>
  <c r="I105" i="4" s="1"/>
  <c r="J105" i="4" s="1"/>
  <c r="O25" i="4"/>
  <c r="H25" i="4"/>
  <c r="I25" i="4" s="1"/>
  <c r="J25" i="4" s="1"/>
  <c r="H169" i="4"/>
  <c r="I169" i="4" s="1"/>
  <c r="J169" i="4" s="1"/>
  <c r="O169" i="4"/>
  <c r="O151" i="4"/>
  <c r="H151" i="4"/>
  <c r="I151" i="4" s="1"/>
  <c r="J151" i="4" s="1"/>
  <c r="H209" i="4"/>
  <c r="I209" i="4" s="1"/>
  <c r="J209" i="4" s="1"/>
  <c r="O209" i="4"/>
  <c r="O71" i="4"/>
  <c r="H71" i="4"/>
  <c r="I71" i="4" s="1"/>
  <c r="J71" i="4" s="1"/>
  <c r="O191" i="4"/>
  <c r="H191" i="4"/>
  <c r="I191" i="4" s="1"/>
  <c r="J191" i="4" s="1"/>
  <c r="H198" i="4"/>
  <c r="I198" i="4" s="1"/>
  <c r="J198" i="4" s="1"/>
  <c r="O198" i="4"/>
  <c r="H68" i="4"/>
  <c r="I68" i="4" s="1"/>
  <c r="J68" i="4" s="1"/>
  <c r="O68" i="4"/>
  <c r="H53" i="4"/>
  <c r="I53" i="4" s="1"/>
  <c r="J53" i="4" s="1"/>
  <c r="O53" i="4"/>
  <c r="H221" i="4"/>
  <c r="I221" i="4" s="1"/>
  <c r="J221" i="4" s="1"/>
  <c r="O221" i="4"/>
  <c r="H46" i="4"/>
  <c r="I46" i="4" s="1"/>
  <c r="J46" i="4" s="1"/>
  <c r="O46" i="4"/>
  <c r="H190" i="4"/>
  <c r="I190" i="4" s="1"/>
  <c r="J190" i="4" s="1"/>
  <c r="O190" i="4"/>
  <c r="O131" i="4"/>
  <c r="H131" i="4"/>
  <c r="I131" i="4" s="1"/>
  <c r="J131" i="4" s="1"/>
  <c r="H106" i="4"/>
  <c r="I106" i="4" s="1"/>
  <c r="J106" i="4" s="1"/>
  <c r="O106" i="4"/>
  <c r="H36" i="4"/>
  <c r="I36" i="4" s="1"/>
  <c r="J36" i="4" s="1"/>
  <c r="O36" i="4"/>
  <c r="H88" i="4"/>
  <c r="I88" i="4" s="1"/>
  <c r="J88" i="4" s="1"/>
  <c r="O88" i="4"/>
  <c r="O172" i="4"/>
  <c r="H172" i="4"/>
  <c r="I172" i="4" s="1"/>
  <c r="J172" i="4" s="1"/>
  <c r="O155" i="4"/>
  <c r="H155" i="4"/>
  <c r="I155" i="4" s="1"/>
  <c r="J155" i="4" s="1"/>
  <c r="O212" i="4"/>
  <c r="H212" i="4"/>
  <c r="I212" i="4" s="1"/>
  <c r="J212" i="4" s="1"/>
  <c r="H90" i="4"/>
  <c r="I90" i="4" s="1"/>
  <c r="J90" i="4" s="1"/>
  <c r="O90" i="4"/>
  <c r="O162" i="4"/>
  <c r="H162" i="4"/>
  <c r="I162" i="4" s="1"/>
  <c r="J162" i="4" s="1"/>
  <c r="H229" i="4"/>
  <c r="I229" i="4" s="1"/>
  <c r="J229" i="4" s="1"/>
  <c r="O229" i="4"/>
  <c r="H115" i="4"/>
  <c r="I115" i="4" s="1"/>
  <c r="J115" i="4" s="1"/>
  <c r="O115" i="4"/>
  <c r="H104" i="4"/>
  <c r="I104" i="4" s="1"/>
  <c r="J104" i="4" s="1"/>
  <c r="O104" i="4"/>
  <c r="H192" i="4"/>
  <c r="I192" i="4" s="1"/>
  <c r="J192" i="4" s="1"/>
  <c r="O192" i="4"/>
  <c r="O146" i="4"/>
  <c r="H146" i="4"/>
  <c r="I146" i="4" s="1"/>
  <c r="J146" i="4" s="1"/>
  <c r="O154" i="4"/>
  <c r="H154" i="4"/>
  <c r="I154" i="4" s="1"/>
  <c r="J154" i="4" s="1"/>
  <c r="O117" i="4"/>
  <c r="H117" i="4"/>
  <c r="I117" i="4" s="1"/>
  <c r="J117" i="4" s="1"/>
  <c r="H225" i="4"/>
  <c r="I225" i="4" s="1"/>
  <c r="J225" i="4" s="1"/>
  <c r="O225" i="4"/>
  <c r="H193" i="4"/>
  <c r="I193" i="4" s="1"/>
  <c r="J193" i="4" s="1"/>
  <c r="O193" i="4"/>
  <c r="H103" i="4"/>
  <c r="I103" i="4" s="1"/>
  <c r="J103" i="4" s="1"/>
  <c r="O103" i="4"/>
  <c r="O175" i="4"/>
  <c r="H175" i="4"/>
  <c r="I175" i="4" s="1"/>
  <c r="J175" i="4" s="1"/>
  <c r="H233" i="4"/>
  <c r="I233" i="4" s="1"/>
  <c r="J233" i="4" s="1"/>
  <c r="O233" i="4"/>
  <c r="O91" i="4"/>
  <c r="H91" i="4"/>
  <c r="I91" i="4" s="1"/>
  <c r="J91" i="4" s="1"/>
  <c r="H112" i="4"/>
  <c r="I112" i="4" s="1"/>
  <c r="J112" i="4" s="1"/>
  <c r="O112" i="4"/>
  <c r="O47" i="4"/>
  <c r="H47" i="4"/>
  <c r="I47" i="4" s="1"/>
  <c r="J47" i="4" s="1"/>
  <c r="H54" i="4"/>
  <c r="I54" i="4" s="1"/>
  <c r="J54" i="4" s="1"/>
  <c r="O54" i="4"/>
  <c r="O26" i="4"/>
  <c r="H26" i="4"/>
  <c r="I26" i="4" s="1"/>
  <c r="J26" i="4" s="1"/>
  <c r="H149" i="4"/>
  <c r="I149" i="4" s="1"/>
  <c r="J149" i="4" s="1"/>
  <c r="O149" i="4"/>
  <c r="H232" i="4"/>
  <c r="I232" i="4" s="1"/>
  <c r="J232" i="4" s="1"/>
  <c r="O232" i="4"/>
  <c r="H214" i="4"/>
  <c r="I214" i="4" s="1"/>
  <c r="J214" i="4" s="1"/>
  <c r="O214" i="4"/>
  <c r="O10" i="4"/>
  <c r="H10" i="4"/>
  <c r="I10" i="4" s="1"/>
  <c r="J10" i="4" s="1"/>
  <c r="O51" i="4"/>
  <c r="H51" i="4"/>
  <c r="I51" i="4" s="1"/>
  <c r="J51" i="4" s="1"/>
  <c r="H40" i="4"/>
  <c r="I40" i="4" s="1"/>
  <c r="J40" i="4" s="1"/>
  <c r="O40" i="4"/>
  <c r="O235" i="4"/>
  <c r="H235" i="4"/>
  <c r="I235" i="4" s="1"/>
  <c r="J235" i="4" s="1"/>
  <c r="O188" i="4"/>
  <c r="H188" i="4"/>
  <c r="I188" i="4" s="1"/>
  <c r="J188" i="4" s="1"/>
  <c r="O159" i="4"/>
  <c r="H159" i="4"/>
  <c r="I159" i="4" s="1"/>
  <c r="J159" i="4" s="1"/>
  <c r="O183" i="4"/>
  <c r="H183" i="4"/>
  <c r="I183" i="4" s="1"/>
  <c r="J183" i="4" s="1"/>
  <c r="O114" i="4"/>
  <c r="H114" i="4"/>
  <c r="I114" i="4" s="1"/>
  <c r="J114" i="4" s="1"/>
  <c r="O186" i="4"/>
  <c r="H186" i="4"/>
  <c r="I186" i="4" s="1"/>
  <c r="J186" i="4" s="1"/>
  <c r="H43" i="4"/>
  <c r="I43" i="4" s="1"/>
  <c r="J43" i="4" s="1"/>
  <c r="O43" i="4"/>
  <c r="H205" i="4"/>
  <c r="I205" i="4" s="1"/>
  <c r="J205" i="4" s="1"/>
  <c r="O205" i="4"/>
  <c r="H206" i="4"/>
  <c r="I206" i="4" s="1"/>
  <c r="J206" i="4" s="1"/>
  <c r="O206" i="4"/>
  <c r="H134" i="4"/>
  <c r="I134" i="4" s="1"/>
  <c r="J134" i="4" s="1"/>
  <c r="O134" i="4"/>
  <c r="H152" i="4"/>
  <c r="I152" i="4" s="1"/>
  <c r="J152" i="4" s="1"/>
  <c r="O152" i="4"/>
  <c r="H48" i="4"/>
  <c r="I48" i="4" s="1"/>
  <c r="J48" i="4" s="1"/>
  <c r="O48" i="4"/>
  <c r="O242" i="4"/>
  <c r="H242" i="4"/>
  <c r="I242" i="4" s="1"/>
  <c r="J242" i="4" s="1"/>
  <c r="O170" i="4"/>
  <c r="H170" i="4"/>
  <c r="I170" i="4" s="1"/>
  <c r="J170" i="4" s="1"/>
  <c r="O122" i="4"/>
  <c r="H122" i="4"/>
  <c r="I122" i="4" s="1"/>
  <c r="J122" i="4" s="1"/>
  <c r="O243" i="4"/>
  <c r="H243" i="4"/>
  <c r="I243" i="4" s="1"/>
  <c r="J243" i="4" s="1"/>
  <c r="H100" i="4"/>
  <c r="I100" i="4" s="1"/>
  <c r="J100" i="4" s="1"/>
  <c r="O100" i="4"/>
  <c r="O45" i="4"/>
  <c r="H45" i="4"/>
  <c r="I45" i="4" s="1"/>
  <c r="J45" i="4" s="1"/>
  <c r="O141" i="4"/>
  <c r="H141" i="4"/>
  <c r="I141" i="4" s="1"/>
  <c r="J141" i="4" s="1"/>
  <c r="H189" i="4"/>
  <c r="I189" i="4" s="1"/>
  <c r="J189" i="4" s="1"/>
  <c r="O189" i="4"/>
  <c r="H28" i="4"/>
  <c r="I28" i="4" s="1"/>
  <c r="J28" i="4" s="1"/>
  <c r="O28" i="4"/>
  <c r="O57" i="4"/>
  <c r="H57" i="4"/>
  <c r="I57" i="4" s="1"/>
  <c r="J57" i="4" s="1"/>
  <c r="H153" i="4"/>
  <c r="I153" i="4" s="1"/>
  <c r="J153" i="4" s="1"/>
  <c r="O153" i="4"/>
  <c r="O49" i="4"/>
  <c r="H49" i="4"/>
  <c r="I49" i="4" s="1"/>
  <c r="J49" i="4" s="1"/>
  <c r="O121" i="4"/>
  <c r="H121" i="4"/>
  <c r="I121" i="4" s="1"/>
  <c r="J121" i="4" s="1"/>
  <c r="H217" i="4"/>
  <c r="I217" i="4" s="1"/>
  <c r="J217" i="4" s="1"/>
  <c r="O217" i="4"/>
  <c r="O127" i="4"/>
  <c r="H127" i="4"/>
  <c r="I127" i="4" s="1"/>
  <c r="J127" i="4" s="1"/>
  <c r="H7" i="4"/>
  <c r="I7" i="4" s="1"/>
  <c r="J7" i="4" s="1"/>
  <c r="O7" i="4"/>
  <c r="O199" i="4"/>
  <c r="H199" i="4"/>
  <c r="I199" i="4" s="1"/>
  <c r="J199" i="4" s="1"/>
  <c r="O41" i="4"/>
  <c r="H41" i="4"/>
  <c r="I41" i="4" s="1"/>
  <c r="J41" i="4" s="1"/>
  <c r="O65" i="4"/>
  <c r="H65" i="4"/>
  <c r="I65" i="4" s="1"/>
  <c r="J65" i="4" s="1"/>
  <c r="H161" i="4"/>
  <c r="I161" i="4" s="1"/>
  <c r="J161" i="4" s="1"/>
  <c r="O161" i="4"/>
  <c r="O203" i="4"/>
  <c r="H203" i="4"/>
  <c r="I203" i="4" s="1"/>
  <c r="J203" i="4" s="1"/>
  <c r="H143" i="4"/>
  <c r="I143" i="4" s="1"/>
  <c r="J143" i="4" s="1"/>
  <c r="O143" i="4"/>
  <c r="O239" i="4"/>
  <c r="H239" i="4"/>
  <c r="I239" i="4" s="1"/>
  <c r="J239" i="4" s="1"/>
  <c r="H78" i="4"/>
  <c r="I78" i="4" s="1"/>
  <c r="J78" i="4" s="1"/>
  <c r="O78" i="4"/>
  <c r="O6" i="4"/>
  <c r="H6" i="4"/>
  <c r="I6" i="4" s="1"/>
  <c r="J6" i="4" s="1"/>
  <c r="H150" i="4"/>
  <c r="I150" i="4" s="1"/>
  <c r="J150" i="4" s="1"/>
  <c r="O150" i="4"/>
  <c r="H224" i="4"/>
  <c r="I224" i="4" s="1"/>
  <c r="J224" i="4" s="1"/>
  <c r="O224" i="4"/>
  <c r="H20" i="4"/>
  <c r="I20" i="4" s="1"/>
  <c r="J20" i="4" s="1"/>
  <c r="O20" i="4"/>
  <c r="H116" i="4"/>
  <c r="I116" i="4" s="1"/>
  <c r="J116" i="4" s="1"/>
  <c r="O116" i="4"/>
  <c r="O219" i="4"/>
  <c r="H219" i="4"/>
  <c r="I219" i="4" s="1"/>
  <c r="J219" i="4" s="1"/>
  <c r="O101" i="4"/>
  <c r="H101" i="4"/>
  <c r="I101" i="4" s="1"/>
  <c r="J101" i="4" s="1"/>
  <c r="H173" i="4"/>
  <c r="I173" i="4" s="1"/>
  <c r="J173" i="4" s="1"/>
  <c r="O173" i="4"/>
  <c r="H118" i="4"/>
  <c r="I118" i="4" s="1"/>
  <c r="J118" i="4" s="1"/>
  <c r="O118" i="4"/>
  <c r="H238" i="4"/>
  <c r="I238" i="4" s="1"/>
  <c r="J238" i="4" s="1"/>
  <c r="O238" i="4"/>
  <c r="O82" i="4"/>
  <c r="H82" i="4"/>
  <c r="I82" i="4" s="1"/>
  <c r="J82" i="4" s="1"/>
  <c r="O226" i="4"/>
  <c r="H226" i="4"/>
  <c r="I226" i="4" s="1"/>
  <c r="J226" i="4" s="1"/>
  <c r="O204" i="4"/>
  <c r="H204" i="4"/>
  <c r="I204" i="4" s="1"/>
  <c r="J204" i="4" s="1"/>
  <c r="O228" i="4"/>
  <c r="H228" i="4"/>
  <c r="I228" i="4" s="1"/>
  <c r="J228" i="4" s="1"/>
  <c r="O148" i="4"/>
  <c r="H148" i="4"/>
  <c r="I148" i="4" s="1"/>
  <c r="J148" i="4" s="1"/>
  <c r="O171" i="4"/>
  <c r="H171" i="4"/>
  <c r="I171" i="4" s="1"/>
  <c r="J171" i="4" s="1"/>
  <c r="K11" i="4"/>
  <c r="K34" i="4"/>
  <c r="K58" i="4" s="1"/>
  <c r="K82" i="4" s="1"/>
  <c r="K106" i="4" s="1"/>
  <c r="K130" i="4" s="1"/>
  <c r="K154" i="4" s="1"/>
  <c r="K178" i="4" s="1"/>
  <c r="K202" i="4" s="1"/>
  <c r="K226" i="4" s="1"/>
  <c r="O179" i="4"/>
  <c r="H179" i="4"/>
  <c r="I179" i="4" s="1"/>
  <c r="J179" i="4" s="1"/>
  <c r="O227" i="4"/>
  <c r="H227" i="4"/>
  <c r="I227" i="4" s="1"/>
  <c r="J227" i="4" s="1"/>
  <c r="H96" i="4"/>
  <c r="I96" i="4" s="1"/>
  <c r="J96" i="4" s="1"/>
  <c r="O96" i="4"/>
  <c r="H72" i="4"/>
  <c r="I72" i="4" s="1"/>
  <c r="J72" i="4" s="1"/>
  <c r="O72" i="4"/>
  <c r="O164" i="4"/>
  <c r="H164" i="4"/>
  <c r="I164" i="4" s="1"/>
  <c r="J164" i="4" s="1"/>
  <c r="H15" i="4"/>
  <c r="I15" i="4" s="1"/>
  <c r="J15" i="4" s="1"/>
  <c r="O15" i="4"/>
  <c r="O111" i="4"/>
  <c r="H111" i="4"/>
  <c r="I111" i="4" s="1"/>
  <c r="J111" i="4" s="1"/>
  <c r="O63" i="4"/>
  <c r="H63" i="4"/>
  <c r="I63" i="4" s="1"/>
  <c r="J63" i="4" s="1"/>
  <c r="O39" i="4"/>
  <c r="H39" i="4"/>
  <c r="I39" i="4" s="1"/>
  <c r="J39" i="4" s="1"/>
  <c r="H184" i="4"/>
  <c r="I184" i="4" s="1"/>
  <c r="J184" i="4" s="1"/>
  <c r="O184" i="4"/>
  <c r="O163" i="4"/>
  <c r="H163" i="4"/>
  <c r="I163" i="4" s="1"/>
  <c r="J163" i="4" s="1"/>
  <c r="O234" i="4"/>
  <c r="H234" i="4"/>
  <c r="I234" i="4" s="1"/>
  <c r="J234" i="4" s="1"/>
  <c r="O13" i="4"/>
  <c r="H13" i="4"/>
  <c r="I13" i="4" s="1"/>
  <c r="J13" i="4" s="1"/>
  <c r="H168" i="4"/>
  <c r="I168" i="4" s="1"/>
  <c r="J168" i="4" s="1"/>
  <c r="O168" i="4"/>
  <c r="H98" i="4"/>
  <c r="I98" i="4" s="1"/>
  <c r="J98" i="4" s="1"/>
  <c r="O98" i="4"/>
  <c r="O93" i="4"/>
  <c r="H93" i="4"/>
  <c r="I93" i="4" s="1"/>
  <c r="J93" i="4" s="1"/>
  <c r="H237" i="4"/>
  <c r="I237" i="4" s="1"/>
  <c r="J237" i="4" s="1"/>
  <c r="O237" i="4"/>
  <c r="O33" i="4"/>
  <c r="H33" i="4"/>
  <c r="I33" i="4" s="1"/>
  <c r="J33" i="4" s="1"/>
  <c r="H201" i="4"/>
  <c r="I201" i="4" s="1"/>
  <c r="J201" i="4" s="1"/>
  <c r="O201" i="4"/>
  <c r="O73" i="4"/>
  <c r="H73" i="4"/>
  <c r="I73" i="4" s="1"/>
  <c r="J73" i="4" s="1"/>
  <c r="H64" i="4"/>
  <c r="I64" i="4" s="1"/>
  <c r="J64" i="4" s="1"/>
  <c r="O64" i="4"/>
  <c r="O55" i="4"/>
  <c r="H55" i="4"/>
  <c r="I55" i="4" s="1"/>
  <c r="J55" i="4" s="1"/>
  <c r="O113" i="4"/>
  <c r="H113" i="4"/>
  <c r="I113" i="4" s="1"/>
  <c r="J113" i="4" s="1"/>
  <c r="O23" i="4"/>
  <c r="H23" i="4"/>
  <c r="I23" i="4" s="1"/>
  <c r="J23" i="4" s="1"/>
  <c r="H126" i="4"/>
  <c r="I126" i="4" s="1"/>
  <c r="J126" i="4" s="1"/>
  <c r="O126" i="4"/>
  <c r="H124" i="4"/>
  <c r="I124" i="4" s="1"/>
  <c r="J124" i="4" s="1"/>
  <c r="O124" i="4"/>
  <c r="O5" i="4"/>
  <c r="H5" i="4"/>
  <c r="I5" i="4" s="1"/>
  <c r="J5" i="4" s="1"/>
  <c r="H70" i="4"/>
  <c r="I70" i="4" s="1"/>
  <c r="J70" i="4" s="1"/>
  <c r="O70" i="4"/>
  <c r="O22" i="4"/>
  <c r="H22" i="4"/>
  <c r="I22" i="4" s="1"/>
  <c r="J22" i="4" s="1"/>
  <c r="O202" i="4"/>
  <c r="H202" i="4"/>
  <c r="I202" i="4" s="1"/>
  <c r="J202" i="4" s="1"/>
  <c r="O84" i="4"/>
  <c r="H84" i="4"/>
  <c r="I84" i="4" s="1"/>
  <c r="J84" i="4" s="1"/>
  <c r="H139" i="4"/>
  <c r="I139" i="4" s="1"/>
  <c r="J139" i="4" s="1"/>
  <c r="O139" i="4"/>
  <c r="O207" i="4"/>
  <c r="H207" i="4"/>
  <c r="I207" i="4" s="1"/>
  <c r="J207" i="4" s="1"/>
  <c r="O231" i="4"/>
  <c r="H231" i="4"/>
  <c r="I231" i="4" s="1"/>
  <c r="J231" i="4" s="1"/>
  <c r="O218" i="4"/>
  <c r="H218" i="4"/>
  <c r="I218" i="4" s="1"/>
  <c r="J218" i="4" s="1"/>
  <c r="H230" i="4"/>
  <c r="I230" i="4" s="1"/>
  <c r="J230" i="4" s="1"/>
  <c r="O230" i="4"/>
  <c r="H110" i="4"/>
  <c r="I110" i="4" s="1"/>
  <c r="J110" i="4" s="1"/>
  <c r="O110" i="4"/>
  <c r="O38" i="4"/>
  <c r="H38" i="4"/>
  <c r="I38" i="4" s="1"/>
  <c r="J38" i="4" s="1"/>
  <c r="H76" i="4"/>
  <c r="I76" i="4" s="1"/>
  <c r="J76" i="4" s="1"/>
  <c r="O76" i="4"/>
  <c r="H160" i="4"/>
  <c r="I160" i="4" s="1"/>
  <c r="J160" i="4" s="1"/>
  <c r="O160" i="4"/>
  <c r="H165" i="4"/>
  <c r="I165" i="4" s="1"/>
  <c r="J165" i="4" s="1"/>
  <c r="O165" i="4"/>
  <c r="O9" i="4"/>
  <c r="H9" i="4"/>
  <c r="I9" i="4" s="1"/>
  <c r="J9" i="4" s="1"/>
  <c r="O129" i="4"/>
  <c r="H129" i="4"/>
  <c r="I129" i="4" s="1"/>
  <c r="J129" i="4" s="1"/>
  <c r="H16" i="4"/>
  <c r="I16" i="4" s="1"/>
  <c r="J16" i="4" s="1"/>
  <c r="O16" i="4"/>
  <c r="O97" i="4"/>
  <c r="H97" i="4"/>
  <c r="I97" i="4" s="1"/>
  <c r="J97" i="4" s="1"/>
  <c r="O137" i="4"/>
  <c r="H137" i="4"/>
  <c r="I137" i="4" s="1"/>
  <c r="J137" i="4" s="1"/>
  <c r="H208" i="4"/>
  <c r="I208" i="4" s="1"/>
  <c r="J208" i="4" s="1"/>
  <c r="O208" i="4"/>
  <c r="O95" i="4"/>
  <c r="H95" i="4"/>
  <c r="I95" i="4" s="1"/>
  <c r="J95" i="4" s="1"/>
  <c r="O215" i="4"/>
  <c r="H215" i="4"/>
  <c r="I215" i="4" s="1"/>
  <c r="J215" i="4" s="1"/>
  <c r="H222" i="4"/>
  <c r="I222" i="4" s="1"/>
  <c r="J222" i="4" s="1"/>
  <c r="O222" i="4"/>
  <c r="H92" i="4"/>
  <c r="I92" i="4" s="1"/>
  <c r="J92" i="4" s="1"/>
  <c r="O92" i="4"/>
  <c r="H34" i="4"/>
  <c r="I34" i="4" s="1"/>
  <c r="J34" i="4" s="1"/>
  <c r="O34" i="4"/>
  <c r="O77" i="4"/>
  <c r="H77" i="4"/>
  <c r="I77" i="4" s="1"/>
  <c r="J77" i="4" s="1"/>
  <c r="H94" i="4"/>
  <c r="I94" i="4" s="1"/>
  <c r="J94" i="4" s="1"/>
  <c r="O94" i="4"/>
  <c r="H60" i="4"/>
  <c r="I60" i="4" s="1"/>
  <c r="J60" i="4" s="1"/>
  <c r="O60" i="4"/>
  <c r="O187" i="4"/>
  <c r="H187" i="4"/>
  <c r="I187" i="4" s="1"/>
  <c r="J187" i="4" s="1"/>
  <c r="O195" i="4"/>
  <c r="H195" i="4"/>
  <c r="I195" i="4" s="1"/>
  <c r="J195" i="4" s="1"/>
  <c r="O35" i="4"/>
  <c r="H35" i="4"/>
  <c r="I35" i="4" s="1"/>
  <c r="J35" i="4" s="1"/>
  <c r="O194" i="4"/>
  <c r="H194" i="4"/>
  <c r="I194" i="4" s="1"/>
  <c r="J194" i="4" s="1"/>
  <c r="O135" i="4"/>
  <c r="H135" i="4"/>
  <c r="I135" i="4" s="1"/>
  <c r="J135" i="4" s="1"/>
  <c r="H42" i="4"/>
  <c r="I42" i="4" s="1"/>
  <c r="J42" i="4" s="1"/>
  <c r="O42" i="4"/>
  <c r="H138" i="4"/>
  <c r="I138" i="4" s="1"/>
  <c r="J138" i="4" s="1"/>
  <c r="O138" i="4"/>
  <c r="O210" i="4"/>
  <c r="H210" i="4"/>
  <c r="I210" i="4" s="1"/>
  <c r="J210" i="4" s="1"/>
  <c r="H109" i="4"/>
  <c r="I109" i="4" s="1"/>
  <c r="J109" i="4" s="1"/>
  <c r="O109" i="4"/>
  <c r="H14" i="4"/>
  <c r="I14" i="4" s="1"/>
  <c r="J14" i="4" s="1"/>
  <c r="O14" i="4"/>
  <c r="H19" i="4"/>
  <c r="I19" i="4" s="1"/>
  <c r="J19" i="4" s="1"/>
  <c r="O19" i="4"/>
  <c r="H62" i="4"/>
  <c r="I62" i="4" s="1"/>
  <c r="J62" i="4" s="1"/>
  <c r="O62" i="4"/>
  <c r="H128" i="4"/>
  <c r="I128" i="4" s="1"/>
  <c r="J128" i="4" s="1"/>
  <c r="O128" i="4"/>
  <c r="H120" i="4"/>
  <c r="I120" i="4" s="1"/>
  <c r="J120" i="4" s="1"/>
  <c r="O120" i="4"/>
  <c r="O74" i="4"/>
  <c r="H74" i="4"/>
  <c r="I74" i="4" s="1"/>
  <c r="J74" i="4" s="1"/>
  <c r="H86" i="4"/>
  <c r="I86" i="4" s="1"/>
  <c r="J86" i="4" s="1"/>
  <c r="O86" i="4"/>
  <c r="O220" i="4"/>
  <c r="H220" i="4"/>
  <c r="I220" i="4" s="1"/>
  <c r="J220" i="4" s="1"/>
  <c r="O69" i="4"/>
  <c r="H69" i="4"/>
  <c r="I69" i="4" s="1"/>
  <c r="J69" i="4" s="1"/>
  <c r="H213" i="4"/>
  <c r="I213" i="4" s="1"/>
  <c r="J213" i="4" s="1"/>
  <c r="O213" i="4"/>
  <c r="H59" i="4"/>
  <c r="I59" i="4" s="1"/>
  <c r="J59" i="4" s="1"/>
  <c r="O59" i="4"/>
  <c r="O81" i="4"/>
  <c r="H81" i="4"/>
  <c r="I81" i="4" s="1"/>
  <c r="J81" i="4" s="1"/>
  <c r="H177" i="4"/>
  <c r="I177" i="4" s="1"/>
  <c r="J177" i="4" s="1"/>
  <c r="O177" i="4"/>
  <c r="O211" i="4"/>
  <c r="H211" i="4"/>
  <c r="I211" i="4" s="1"/>
  <c r="J211" i="4" s="1"/>
  <c r="O145" i="4"/>
  <c r="H145" i="4"/>
  <c r="I145" i="4" s="1"/>
  <c r="J145" i="4" s="1"/>
  <c r="H241" i="4"/>
  <c r="I241" i="4" s="1"/>
  <c r="J241" i="4" s="1"/>
  <c r="O241" i="4"/>
  <c r="O79" i="4"/>
  <c r="H79" i="4"/>
  <c r="I79" i="4" s="1"/>
  <c r="J79" i="4" s="1"/>
  <c r="O31" i="4"/>
  <c r="H31" i="4"/>
  <c r="I31" i="4" s="1"/>
  <c r="J31" i="4" s="1"/>
  <c r="O223" i="4"/>
  <c r="H223" i="4"/>
  <c r="I223" i="4" s="1"/>
  <c r="J223" i="4" s="1"/>
  <c r="O17" i="4"/>
  <c r="H17" i="4"/>
  <c r="I17" i="4" s="1"/>
  <c r="J17" i="4" s="1"/>
  <c r="O89" i="4"/>
  <c r="H89" i="4"/>
  <c r="I89" i="4" s="1"/>
  <c r="J89" i="4" s="1"/>
  <c r="H185" i="4"/>
  <c r="I185" i="4" s="1"/>
  <c r="J185" i="4" s="1"/>
  <c r="O185" i="4"/>
  <c r="O147" i="4"/>
  <c r="H147" i="4"/>
  <c r="I147" i="4" s="1"/>
  <c r="J147" i="4" s="1"/>
  <c r="H99" i="4"/>
  <c r="I99" i="4" s="1"/>
  <c r="J99" i="4" s="1"/>
  <c r="O99" i="4"/>
  <c r="O119" i="4"/>
  <c r="H119" i="4"/>
  <c r="I119" i="4" s="1"/>
  <c r="J119" i="4" s="1"/>
  <c r="O167" i="4"/>
  <c r="H167" i="4"/>
  <c r="I167" i="4" s="1"/>
  <c r="J167" i="4" s="1"/>
  <c r="H102" i="4"/>
  <c r="I102" i="4" s="1"/>
  <c r="J102" i="4" s="1"/>
  <c r="O102" i="4"/>
  <c r="H30" i="4"/>
  <c r="I30" i="4" s="1"/>
  <c r="J30" i="4" s="1"/>
  <c r="O30" i="4"/>
  <c r="H174" i="4"/>
  <c r="I174" i="4" s="1"/>
  <c r="J174" i="4" s="1"/>
  <c r="O174" i="4"/>
  <c r="H80" i="4"/>
  <c r="I80" i="4" s="1"/>
  <c r="J80" i="4" s="1"/>
  <c r="O80" i="4"/>
  <c r="H44" i="4"/>
  <c r="I44" i="4" s="1"/>
  <c r="J44" i="4" s="1"/>
  <c r="O44" i="4"/>
  <c r="H140" i="4"/>
  <c r="I140" i="4" s="1"/>
  <c r="J140" i="4" s="1"/>
  <c r="O140" i="4"/>
  <c r="O196" i="4"/>
  <c r="H196" i="4"/>
  <c r="I196" i="4" s="1"/>
  <c r="J196" i="4" s="1"/>
  <c r="H29" i="4"/>
  <c r="I29" i="4" s="1"/>
  <c r="J29" i="4" s="1"/>
  <c r="O29" i="4"/>
  <c r="H125" i="4"/>
  <c r="I125" i="4" s="1"/>
  <c r="J125" i="4" s="1"/>
  <c r="O125" i="4"/>
  <c r="H197" i="4"/>
  <c r="I197" i="4" s="1"/>
  <c r="J197" i="4" s="1"/>
  <c r="O197" i="4"/>
  <c r="H142" i="4"/>
  <c r="I142" i="4" s="1"/>
  <c r="J142" i="4" s="1"/>
  <c r="O142" i="4"/>
  <c r="H166" i="4"/>
  <c r="I166" i="4" s="1"/>
  <c r="J166" i="4" s="1"/>
  <c r="O166" i="4"/>
  <c r="H123" i="4"/>
  <c r="I123" i="4" s="1"/>
  <c r="J123" i="4" s="1"/>
  <c r="O123" i="4"/>
  <c r="H108" i="4"/>
  <c r="I108" i="4" s="1"/>
  <c r="J108" i="4" s="1"/>
  <c r="O108" i="4"/>
  <c r="O244" i="4"/>
  <c r="H244" i="4"/>
  <c r="I244" i="4" s="1"/>
  <c r="J244" i="4" s="1"/>
  <c r="H107" i="4"/>
  <c r="I107" i="4" s="1"/>
  <c r="J107" i="4" s="1"/>
  <c r="O107" i="4"/>
  <c r="H24" i="4"/>
  <c r="I24" i="4" s="1"/>
  <c r="J24" i="4" s="1"/>
  <c r="O24" i="4"/>
  <c r="H240" i="4"/>
  <c r="I240" i="4" s="1"/>
  <c r="J240" i="4" s="1"/>
  <c r="O240" i="4"/>
  <c r="H216" i="4"/>
  <c r="I216" i="4" s="1"/>
  <c r="J216" i="4" s="1"/>
  <c r="O216" i="4"/>
  <c r="O87" i="4"/>
  <c r="H87" i="4"/>
  <c r="I87" i="4" s="1"/>
  <c r="J87" i="4" s="1"/>
  <c r="H67" i="4"/>
  <c r="I67" i="4" s="1"/>
  <c r="J67" i="4" s="1"/>
  <c r="O67" i="4"/>
  <c r="H50" i="4"/>
  <c r="I50" i="4" s="1"/>
  <c r="J50" i="4" s="1"/>
  <c r="O50" i="4"/>
  <c r="K12" i="4" l="1"/>
  <c r="K35" i="4"/>
  <c r="K59" i="4" s="1"/>
  <c r="K83" i="4" s="1"/>
  <c r="K107" i="4" s="1"/>
  <c r="K131" i="4" s="1"/>
  <c r="K155" i="4" s="1"/>
  <c r="K179" i="4" s="1"/>
  <c r="K203" i="4" s="1"/>
  <c r="K227" i="4" s="1"/>
  <c r="I2" i="4"/>
  <c r="I3" i="4" s="1"/>
  <c r="K36" i="4" l="1"/>
  <c r="K60" i="4" s="1"/>
  <c r="K84" i="4" s="1"/>
  <c r="K108" i="4" s="1"/>
  <c r="K132" i="4" s="1"/>
  <c r="K156" i="4" s="1"/>
  <c r="K180" i="4" s="1"/>
  <c r="K204" i="4" s="1"/>
  <c r="K228" i="4" s="1"/>
  <c r="K13" i="4"/>
  <c r="K14" i="4" l="1"/>
  <c r="K37" i="4"/>
  <c r="K61" i="4" s="1"/>
  <c r="K85" i="4" s="1"/>
  <c r="K109" i="4" s="1"/>
  <c r="K133" i="4" s="1"/>
  <c r="K157" i="4" s="1"/>
  <c r="K181" i="4" s="1"/>
  <c r="K205" i="4" s="1"/>
  <c r="K229" i="4" s="1"/>
  <c r="K15" i="4" l="1"/>
  <c r="K38" i="4"/>
  <c r="K62" i="4" s="1"/>
  <c r="K86" i="4" s="1"/>
  <c r="K110" i="4" s="1"/>
  <c r="K134" i="4" s="1"/>
  <c r="K158" i="4" s="1"/>
  <c r="K182" i="4" s="1"/>
  <c r="K206" i="4" s="1"/>
  <c r="K230" i="4" s="1"/>
  <c r="K16" i="4" l="1"/>
  <c r="K39" i="4"/>
  <c r="K63" i="4" s="1"/>
  <c r="K87" i="4" s="1"/>
  <c r="K111" i="4" s="1"/>
  <c r="K135" i="4" s="1"/>
  <c r="K159" i="4" s="1"/>
  <c r="K183" i="4" s="1"/>
  <c r="K207" i="4" s="1"/>
  <c r="K231" i="4" s="1"/>
  <c r="K17" i="4" l="1"/>
  <c r="K40" i="4"/>
  <c r="K64" i="4" s="1"/>
  <c r="K88" i="4" s="1"/>
  <c r="K112" i="4" s="1"/>
  <c r="K136" i="4" s="1"/>
  <c r="K160" i="4" s="1"/>
  <c r="K184" i="4" s="1"/>
  <c r="K208" i="4" s="1"/>
  <c r="K232" i="4" s="1"/>
  <c r="K18" i="4" l="1"/>
  <c r="K41" i="4"/>
  <c r="K65" i="4" s="1"/>
  <c r="K89" i="4" s="1"/>
  <c r="K113" i="4" s="1"/>
  <c r="K137" i="4" s="1"/>
  <c r="K161" i="4" s="1"/>
  <c r="K185" i="4" s="1"/>
  <c r="K209" i="4" s="1"/>
  <c r="K233" i="4" s="1"/>
  <c r="K19" i="4" l="1"/>
  <c r="K42" i="4"/>
  <c r="K66" i="4" s="1"/>
  <c r="K90" i="4" s="1"/>
  <c r="K114" i="4" s="1"/>
  <c r="K138" i="4" s="1"/>
  <c r="K162" i="4" s="1"/>
  <c r="K186" i="4" s="1"/>
  <c r="K210" i="4" s="1"/>
  <c r="K234" i="4" s="1"/>
  <c r="K20" i="4" l="1"/>
  <c r="K43" i="4"/>
  <c r="K67" i="4" s="1"/>
  <c r="K91" i="4" s="1"/>
  <c r="K115" i="4" s="1"/>
  <c r="K139" i="4" s="1"/>
  <c r="K163" i="4" s="1"/>
  <c r="K187" i="4" s="1"/>
  <c r="K211" i="4" s="1"/>
  <c r="K235" i="4" s="1"/>
  <c r="K21" i="4" l="1"/>
  <c r="K44" i="4"/>
  <c r="K68" i="4" s="1"/>
  <c r="K92" i="4" s="1"/>
  <c r="K116" i="4" s="1"/>
  <c r="K140" i="4" s="1"/>
  <c r="K164" i="4" s="1"/>
  <c r="K188" i="4" s="1"/>
  <c r="K212" i="4" s="1"/>
  <c r="K236" i="4" s="1"/>
  <c r="K22" i="4" l="1"/>
  <c r="K45" i="4"/>
  <c r="K69" i="4" s="1"/>
  <c r="K93" i="4" s="1"/>
  <c r="K117" i="4" s="1"/>
  <c r="K141" i="4" s="1"/>
  <c r="K165" i="4" s="1"/>
  <c r="K189" i="4" s="1"/>
  <c r="K213" i="4" s="1"/>
  <c r="K237" i="4" s="1"/>
  <c r="K23" i="4" l="1"/>
  <c r="K46" i="4"/>
  <c r="K70" i="4" s="1"/>
  <c r="K94" i="4" s="1"/>
  <c r="K118" i="4" s="1"/>
  <c r="K142" i="4" s="1"/>
  <c r="K166" i="4" s="1"/>
  <c r="K190" i="4" s="1"/>
  <c r="K214" i="4" s="1"/>
  <c r="K238" i="4" s="1"/>
  <c r="K24" i="4" l="1"/>
  <c r="K47" i="4"/>
  <c r="K71" i="4" s="1"/>
  <c r="K95" i="4" s="1"/>
  <c r="K119" i="4" s="1"/>
  <c r="K143" i="4" s="1"/>
  <c r="K167" i="4" s="1"/>
  <c r="K191" i="4" s="1"/>
  <c r="K215" i="4" s="1"/>
  <c r="K239" i="4" s="1"/>
  <c r="K25" i="4" l="1"/>
  <c r="K48" i="4"/>
  <c r="K72" i="4" s="1"/>
  <c r="K96" i="4" s="1"/>
  <c r="K120" i="4" s="1"/>
  <c r="K144" i="4" s="1"/>
  <c r="K168" i="4" s="1"/>
  <c r="K192" i="4" s="1"/>
  <c r="K216" i="4" s="1"/>
  <c r="K240" i="4" s="1"/>
  <c r="K26" i="4" l="1"/>
  <c r="K49" i="4"/>
  <c r="K73" i="4" s="1"/>
  <c r="K97" i="4" s="1"/>
  <c r="K121" i="4" s="1"/>
  <c r="K145" i="4" s="1"/>
  <c r="K169" i="4" s="1"/>
  <c r="K193" i="4" s="1"/>
  <c r="K217" i="4" s="1"/>
  <c r="K241" i="4" s="1"/>
  <c r="K27" i="4" l="1"/>
  <c r="K50" i="4"/>
  <c r="K74" i="4" s="1"/>
  <c r="K98" i="4" s="1"/>
  <c r="K122" i="4" s="1"/>
  <c r="K146" i="4" s="1"/>
  <c r="K170" i="4" s="1"/>
  <c r="K194" i="4" s="1"/>
  <c r="K218" i="4" s="1"/>
  <c r="K242" i="4" s="1"/>
  <c r="K28" i="4" l="1"/>
  <c r="K52" i="4" s="1"/>
  <c r="K76" i="4" s="1"/>
  <c r="K100" i="4" s="1"/>
  <c r="K124" i="4" s="1"/>
  <c r="K148" i="4" s="1"/>
  <c r="K172" i="4" s="1"/>
  <c r="K196" i="4" s="1"/>
  <c r="K220" i="4" s="1"/>
  <c r="K244" i="4" s="1"/>
  <c r="K51" i="4"/>
  <c r="K75" i="4" s="1"/>
  <c r="K99" i="4" s="1"/>
  <c r="K123" i="4" s="1"/>
  <c r="K147" i="4" s="1"/>
  <c r="K171" i="4" s="1"/>
  <c r="K195" i="4" s="1"/>
  <c r="K219" i="4" s="1"/>
  <c r="K243" i="4" s="1"/>
</calcChain>
</file>

<file path=xl/sharedStrings.xml><?xml version="1.0" encoding="utf-8"?>
<sst xmlns="http://schemas.openxmlformats.org/spreadsheetml/2006/main" count="58" uniqueCount="34">
  <si>
    <t>Historical electric energy consumption by hour on peak day of each year</t>
  </si>
  <si>
    <t>Historical "Forecast"</t>
  </si>
  <si>
    <t>Forecast for ten years</t>
  </si>
  <si>
    <t xml:space="preserve">year </t>
  </si>
  <si>
    <t>hour of day</t>
  </si>
  <si>
    <t>period</t>
  </si>
  <si>
    <t>actual (GW)</t>
  </si>
  <si>
    <t>y trendline</t>
  </si>
  <si>
    <t>ratio</t>
  </si>
  <si>
    <t>SI</t>
  </si>
  <si>
    <t>Year</t>
  </si>
  <si>
    <t>forecast</t>
  </si>
  <si>
    <t>"forecast"</t>
  </si>
  <si>
    <t>"error"</t>
  </si>
  <si>
    <t>Sq "error"</t>
  </si>
  <si>
    <t>MSE</t>
  </si>
  <si>
    <t>St Dev</t>
  </si>
  <si>
    <t>Load Shifting</t>
  </si>
  <si>
    <t>Hour Ending</t>
  </si>
  <si>
    <t>DA  Load (GW)</t>
  </si>
  <si>
    <t>$/MWh</t>
  </si>
  <si>
    <t>Load (MWh)</t>
  </si>
  <si>
    <t>Daily Cost</t>
  </si>
  <si>
    <t>Shift Load (as %)</t>
  </si>
  <si>
    <t>Shifted GW's</t>
  </si>
  <si>
    <t>Revised Load (GW)</t>
  </si>
  <si>
    <t>revised cost ($/MWh)</t>
  </si>
  <si>
    <t>Revised Daily Cost</t>
  </si>
  <si>
    <t>Daily Savings</t>
  </si>
  <si>
    <t>Impact of shifts</t>
  </si>
  <si>
    <t>% shift</t>
  </si>
  <si>
    <t>savings</t>
  </si>
  <si>
    <t>shift %</t>
  </si>
  <si>
    <t>new 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</si>
</sst>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0.000"/>
    <numFmt numFmtId="165" formatCode="0.0"/>
    <numFmt numFmtId="166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18">
    <xf numFmtId="0" fontId="0" fillId="0" borderId="0" xfId="0"/>
    <xf numFmtId="0" fontId="1" fillId="2" borderId="0" xfId="0" applyFont="1" applyFill="1"/>
    <xf numFmtId="0" fontId="1" fillId="3" borderId="0" xfId="0" applyFont="1" applyFill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0" fontId="0" fillId="0" borderId="0" xfId="0" applyFill="1"/>
    <xf numFmtId="165" fontId="0" fillId="0" borderId="0" xfId="0" applyNumberFormat="1" applyFill="1"/>
    <xf numFmtId="0" fontId="2" fillId="2" borderId="0" xfId="0" applyFont="1" applyFill="1"/>
    <xf numFmtId="0" fontId="6" fillId="0" borderId="0" xfId="3" applyFont="1" applyFill="1"/>
    <xf numFmtId="0" fontId="5" fillId="0" borderId="0" xfId="4" applyFill="1"/>
    <xf numFmtId="44" fontId="7" fillId="0" borderId="0" xfId="1" applyFont="1"/>
    <xf numFmtId="166" fontId="3" fillId="0" borderId="0" xfId="1" applyNumberFormat="1" applyFont="1"/>
    <xf numFmtId="9" fontId="3" fillId="0" borderId="0" xfId="2" applyFont="1"/>
    <xf numFmtId="44" fontId="0" fillId="0" borderId="0" xfId="0" applyNumberFormat="1"/>
    <xf numFmtId="166" fontId="0" fillId="0" borderId="0" xfId="0" applyNumberFormat="1"/>
    <xf numFmtId="166" fontId="0" fillId="0" borderId="0" xfId="1" applyNumberFormat="1" applyFont="1"/>
    <xf numFmtId="9" fontId="0" fillId="0" borderId="0" xfId="2" applyFont="1"/>
  </cellXfs>
  <cellStyles count="5">
    <cellStyle name="Bad" xfId="4" builtinId="27"/>
    <cellStyle name="Currency" xfId="1" builtinId="4"/>
    <cellStyle name="Good" xfId="3" builtinId="26"/>
    <cellStyle name="Normal" xfId="0" builtinId="0"/>
    <cellStyle name="Percent" xfId="2" builtinId="5"/>
  </cellStyles>
  <dxfs count="4"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79046407606435"/>
          <c:y val="6.5289442986293383E-2"/>
          <c:w val="0.82041796347559071"/>
          <c:h val="0.73444808982210552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2"/>
          </c:marker>
          <c:trendline>
            <c:trendlineType val="exp"/>
            <c:dispRSqr val="0"/>
            <c:dispEq val="1"/>
            <c:trendlineLbl>
              <c:layout>
                <c:manualLayout>
                  <c:x val="-0.15838947771752068"/>
                  <c:y val="-0.20822615923009624"/>
                </c:manualLayout>
              </c:layout>
              <c:numFmt formatCode="General" sourceLinked="0"/>
            </c:trendlineLbl>
          </c:trendline>
          <c:xVal>
            <c:numRef>
              <c:f>exp!$C$5:$C$484</c:f>
              <c:numCache>
                <c:formatCode>General</c:formatCode>
                <c:ptCount val="4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</c:numCache>
            </c:numRef>
          </c:xVal>
          <c:yVal>
            <c:numRef>
              <c:f>exp!$D$5:$D$484</c:f>
              <c:numCache>
                <c:formatCode>0.0</c:formatCode>
                <c:ptCount val="480"/>
                <c:pt idx="0">
                  <c:v>12.077090005916238</c:v>
                </c:pt>
                <c:pt idx="1">
                  <c:v>10.783846435534434</c:v>
                </c:pt>
                <c:pt idx="2">
                  <c:v>11.025491297814245</c:v>
                </c:pt>
                <c:pt idx="3">
                  <c:v>11.223649892824799</c:v>
                </c:pt>
                <c:pt idx="4">
                  <c:v>11.061547473074736</c:v>
                </c:pt>
                <c:pt idx="5">
                  <c:v>11.650456000209958</c:v>
                </c:pt>
                <c:pt idx="6">
                  <c:v>10.058846506889017</c:v>
                </c:pt>
                <c:pt idx="7">
                  <c:v>12.286665567541643</c:v>
                </c:pt>
                <c:pt idx="8">
                  <c:v>14.195631966587154</c:v>
                </c:pt>
                <c:pt idx="9">
                  <c:v>13.536417877353088</c:v>
                </c:pt>
                <c:pt idx="10">
                  <c:v>14.480920373439355</c:v>
                </c:pt>
                <c:pt idx="11">
                  <c:v>14.252907669849659</c:v>
                </c:pt>
                <c:pt idx="12">
                  <c:v>14.545196552667795</c:v>
                </c:pt>
                <c:pt idx="13">
                  <c:v>15.56715565560329</c:v>
                </c:pt>
                <c:pt idx="14">
                  <c:v>15.953493395356187</c:v>
                </c:pt>
                <c:pt idx="15">
                  <c:v>14.939914647581908</c:v>
                </c:pt>
                <c:pt idx="16">
                  <c:v>16.290306149019397</c:v>
                </c:pt>
                <c:pt idx="17">
                  <c:v>16.315934866286593</c:v>
                </c:pt>
                <c:pt idx="18">
                  <c:v>16.362741121090227</c:v>
                </c:pt>
                <c:pt idx="19">
                  <c:v>15.452253318109522</c:v>
                </c:pt>
                <c:pt idx="20">
                  <c:v>15.202073382864969</c:v>
                </c:pt>
                <c:pt idx="21">
                  <c:v>15.000733909840466</c:v>
                </c:pt>
                <c:pt idx="22">
                  <c:v>15.396833970313441</c:v>
                </c:pt>
                <c:pt idx="23">
                  <c:v>13.174217443731893</c:v>
                </c:pt>
                <c:pt idx="24">
                  <c:v>12.511434964435091</c:v>
                </c:pt>
                <c:pt idx="25">
                  <c:v>11.560901263935824</c:v>
                </c:pt>
                <c:pt idx="26">
                  <c:v>12.325572684633554</c:v>
                </c:pt>
                <c:pt idx="27">
                  <c:v>11.337155004643721</c:v>
                </c:pt>
                <c:pt idx="28">
                  <c:v>12.026155121594694</c:v>
                </c:pt>
                <c:pt idx="29">
                  <c:v>10.681411294907035</c:v>
                </c:pt>
                <c:pt idx="30">
                  <c:v>12.596584122004014</c:v>
                </c:pt>
                <c:pt idx="31">
                  <c:v>11.772848508934171</c:v>
                </c:pt>
                <c:pt idx="32">
                  <c:v>14.236071672264778</c:v>
                </c:pt>
                <c:pt idx="33">
                  <c:v>15.408682360960748</c:v>
                </c:pt>
                <c:pt idx="34">
                  <c:v>16.930694458648826</c:v>
                </c:pt>
                <c:pt idx="35">
                  <c:v>15.968107539660888</c:v>
                </c:pt>
                <c:pt idx="36">
                  <c:v>16.073505957599391</c:v>
                </c:pt>
                <c:pt idx="37">
                  <c:v>17.427306983088009</c:v>
                </c:pt>
                <c:pt idx="38">
                  <c:v>16.767281168020929</c:v>
                </c:pt>
                <c:pt idx="39">
                  <c:v>17.86261165576256</c:v>
                </c:pt>
                <c:pt idx="40">
                  <c:v>16.022389522807021</c:v>
                </c:pt>
                <c:pt idx="41">
                  <c:v>16.425334930180718</c:v>
                </c:pt>
                <c:pt idx="42">
                  <c:v>15.46713461666287</c:v>
                </c:pt>
                <c:pt idx="43">
                  <c:v>15.917941405788191</c:v>
                </c:pt>
                <c:pt idx="44">
                  <c:v>15.89254303733312</c:v>
                </c:pt>
                <c:pt idx="45">
                  <c:v>15.764306644114924</c:v>
                </c:pt>
                <c:pt idx="46">
                  <c:v>14.621288096642083</c:v>
                </c:pt>
                <c:pt idx="47">
                  <c:v>15.122839431598695</c:v>
                </c:pt>
                <c:pt idx="48">
                  <c:v>11.87455558780019</c:v>
                </c:pt>
                <c:pt idx="49">
                  <c:v>11.771295716051931</c:v>
                </c:pt>
                <c:pt idx="50">
                  <c:v>10.066511918118431</c:v>
                </c:pt>
                <c:pt idx="51">
                  <c:v>12.002978595347759</c:v>
                </c:pt>
                <c:pt idx="52">
                  <c:v>10.363336545632531</c:v>
                </c:pt>
                <c:pt idx="53">
                  <c:v>11.002608162997044</c:v>
                </c:pt>
                <c:pt idx="54">
                  <c:v>12.433170572073736</c:v>
                </c:pt>
                <c:pt idx="55">
                  <c:v>13.497139951647023</c:v>
                </c:pt>
                <c:pt idx="56">
                  <c:v>14.902788287550257</c:v>
                </c:pt>
                <c:pt idx="57">
                  <c:v>15.638256916697726</c:v>
                </c:pt>
                <c:pt idx="58">
                  <c:v>14.820493313169044</c:v>
                </c:pt>
                <c:pt idx="59">
                  <c:v>15.595519143736961</c:v>
                </c:pt>
                <c:pt idx="60">
                  <c:v>17.590890821534511</c:v>
                </c:pt>
                <c:pt idx="61">
                  <c:v>17.644084487513666</c:v>
                </c:pt>
                <c:pt idx="62">
                  <c:v>16.778640437101942</c:v>
                </c:pt>
                <c:pt idx="63">
                  <c:v>17.513417924886671</c:v>
                </c:pt>
                <c:pt idx="64">
                  <c:v>17.904467936983437</c:v>
                </c:pt>
                <c:pt idx="65">
                  <c:v>18.159196274450458</c:v>
                </c:pt>
                <c:pt idx="66">
                  <c:v>17.362561622511556</c:v>
                </c:pt>
                <c:pt idx="67">
                  <c:v>15.937871673181013</c:v>
                </c:pt>
                <c:pt idx="68">
                  <c:v>17.94113724441338</c:v>
                </c:pt>
                <c:pt idx="69">
                  <c:v>16.609423002615674</c:v>
                </c:pt>
                <c:pt idx="70">
                  <c:v>15.362203811544695</c:v>
                </c:pt>
                <c:pt idx="71">
                  <c:v>14.618779897762325</c:v>
                </c:pt>
                <c:pt idx="72">
                  <c:v>13.975552002194124</c:v>
                </c:pt>
                <c:pt idx="73">
                  <c:v>12.187340152241859</c:v>
                </c:pt>
                <c:pt idx="74">
                  <c:v>11.353074612443809</c:v>
                </c:pt>
                <c:pt idx="75">
                  <c:v>12.169110286430453</c:v>
                </c:pt>
                <c:pt idx="76">
                  <c:v>10.719045569248042</c:v>
                </c:pt>
                <c:pt idx="77">
                  <c:v>10.802375434803126</c:v>
                </c:pt>
                <c:pt idx="78">
                  <c:v>12.77754681641764</c:v>
                </c:pt>
                <c:pt idx="79">
                  <c:v>14.018677915218438</c:v>
                </c:pt>
                <c:pt idx="80">
                  <c:v>16.328664001942624</c:v>
                </c:pt>
                <c:pt idx="81">
                  <c:v>16.770613865020117</c:v>
                </c:pt>
                <c:pt idx="82">
                  <c:v>17.457793491978777</c:v>
                </c:pt>
                <c:pt idx="83">
                  <c:v>17.108544122574504</c:v>
                </c:pt>
                <c:pt idx="84">
                  <c:v>17.512699072051319</c:v>
                </c:pt>
                <c:pt idx="85">
                  <c:v>18.290611192022272</c:v>
                </c:pt>
                <c:pt idx="86">
                  <c:v>18.111023517797832</c:v>
                </c:pt>
                <c:pt idx="87">
                  <c:v>17.29593672100042</c:v>
                </c:pt>
                <c:pt idx="88">
                  <c:v>16.69528725339535</c:v>
                </c:pt>
                <c:pt idx="89">
                  <c:v>18.950110185371155</c:v>
                </c:pt>
                <c:pt idx="90">
                  <c:v>18.154734846613245</c:v>
                </c:pt>
                <c:pt idx="91">
                  <c:v>17.730788509203233</c:v>
                </c:pt>
                <c:pt idx="92">
                  <c:v>17.068078932950637</c:v>
                </c:pt>
                <c:pt idx="93">
                  <c:v>15.843341767980155</c:v>
                </c:pt>
                <c:pt idx="94">
                  <c:v>16.742200473903033</c:v>
                </c:pt>
                <c:pt idx="95">
                  <c:v>14.232505189367098</c:v>
                </c:pt>
                <c:pt idx="96">
                  <c:v>13.220484510947079</c:v>
                </c:pt>
                <c:pt idx="97">
                  <c:v>12.433289884681626</c:v>
                </c:pt>
                <c:pt idx="98">
                  <c:v>11.996600018227833</c:v>
                </c:pt>
                <c:pt idx="99">
                  <c:v>11.605275188770975</c:v>
                </c:pt>
                <c:pt idx="100">
                  <c:v>11.438446874907253</c:v>
                </c:pt>
                <c:pt idx="101">
                  <c:v>12.579508034138442</c:v>
                </c:pt>
                <c:pt idx="102">
                  <c:v>13.034980774452174</c:v>
                </c:pt>
                <c:pt idx="103">
                  <c:v>13.567002902337109</c:v>
                </c:pt>
                <c:pt idx="104">
                  <c:v>16.136329552233899</c:v>
                </c:pt>
                <c:pt idx="105">
                  <c:v>14.692235940494898</c:v>
                </c:pt>
                <c:pt idx="106">
                  <c:v>17.345678423183507</c:v>
                </c:pt>
                <c:pt idx="107">
                  <c:v>17.420960365728568</c:v>
                </c:pt>
                <c:pt idx="108">
                  <c:v>18.073963658885354</c:v>
                </c:pt>
                <c:pt idx="109">
                  <c:v>17.819007115123551</c:v>
                </c:pt>
                <c:pt idx="110">
                  <c:v>18.164911807474947</c:v>
                </c:pt>
                <c:pt idx="111">
                  <c:v>19.605194468985214</c:v>
                </c:pt>
                <c:pt idx="112">
                  <c:v>19.628444132604837</c:v>
                </c:pt>
                <c:pt idx="113">
                  <c:v>19.170084971811157</c:v>
                </c:pt>
                <c:pt idx="114">
                  <c:v>18.925427793200388</c:v>
                </c:pt>
                <c:pt idx="115">
                  <c:v>19.159746693687342</c:v>
                </c:pt>
                <c:pt idx="116">
                  <c:v>17.658780165470841</c:v>
                </c:pt>
                <c:pt idx="117">
                  <c:v>17.708492357882822</c:v>
                </c:pt>
                <c:pt idx="118">
                  <c:v>17.743527599016119</c:v>
                </c:pt>
                <c:pt idx="119">
                  <c:v>14.641354956628401</c:v>
                </c:pt>
                <c:pt idx="120">
                  <c:v>14.951936290286598</c:v>
                </c:pt>
                <c:pt idx="121">
                  <c:v>13.450401872644782</c:v>
                </c:pt>
                <c:pt idx="122">
                  <c:v>13.347766100491835</c:v>
                </c:pt>
                <c:pt idx="123">
                  <c:v>12.139989656450258</c:v>
                </c:pt>
                <c:pt idx="124">
                  <c:v>11.626726966872054</c:v>
                </c:pt>
                <c:pt idx="125">
                  <c:v>13.097691779971649</c:v>
                </c:pt>
                <c:pt idx="126">
                  <c:v>12.709326232352566</c:v>
                </c:pt>
                <c:pt idx="127">
                  <c:v>14.797115013802816</c:v>
                </c:pt>
                <c:pt idx="128">
                  <c:v>16.028147216514224</c:v>
                </c:pt>
                <c:pt idx="129">
                  <c:v>16.331508179280373</c:v>
                </c:pt>
                <c:pt idx="130">
                  <c:v>17.004209468401278</c:v>
                </c:pt>
                <c:pt idx="131">
                  <c:v>16.815808919725818</c:v>
                </c:pt>
                <c:pt idx="132">
                  <c:v>20.428609853773647</c:v>
                </c:pt>
                <c:pt idx="133">
                  <c:v>18.436651689735864</c:v>
                </c:pt>
                <c:pt idx="134">
                  <c:v>19.321378051483656</c:v>
                </c:pt>
                <c:pt idx="135">
                  <c:v>19.143861297555535</c:v>
                </c:pt>
                <c:pt idx="136">
                  <c:v>22.192396454062926</c:v>
                </c:pt>
                <c:pt idx="137">
                  <c:v>20.513089708595874</c:v>
                </c:pt>
                <c:pt idx="138">
                  <c:v>19.671753681569164</c:v>
                </c:pt>
                <c:pt idx="139">
                  <c:v>19.462241529948461</c:v>
                </c:pt>
                <c:pt idx="140">
                  <c:v>18.084590046774981</c:v>
                </c:pt>
                <c:pt idx="141">
                  <c:v>18.198076327893851</c:v>
                </c:pt>
                <c:pt idx="142">
                  <c:v>16.517519850827185</c:v>
                </c:pt>
                <c:pt idx="143">
                  <c:v>14.401485109671917</c:v>
                </c:pt>
                <c:pt idx="144">
                  <c:v>15.567696047305139</c:v>
                </c:pt>
                <c:pt idx="145">
                  <c:v>13.556531657768449</c:v>
                </c:pt>
                <c:pt idx="146">
                  <c:v>12.156948792972679</c:v>
                </c:pt>
                <c:pt idx="147">
                  <c:v>13.078988143166692</c:v>
                </c:pt>
                <c:pt idx="148">
                  <c:v>12.950072663219585</c:v>
                </c:pt>
                <c:pt idx="149">
                  <c:v>13.075944661687096</c:v>
                </c:pt>
                <c:pt idx="150">
                  <c:v>13.755110001946701</c:v>
                </c:pt>
                <c:pt idx="151">
                  <c:v>14.363697790926526</c:v>
                </c:pt>
                <c:pt idx="152">
                  <c:v>16.651477444440619</c:v>
                </c:pt>
                <c:pt idx="153">
                  <c:v>17.540786365878933</c:v>
                </c:pt>
                <c:pt idx="154">
                  <c:v>18.871664692271036</c:v>
                </c:pt>
                <c:pt idx="155">
                  <c:v>16.015773836402627</c:v>
                </c:pt>
                <c:pt idx="156">
                  <c:v>19.578481467597594</c:v>
                </c:pt>
                <c:pt idx="157">
                  <c:v>20.97693935700671</c:v>
                </c:pt>
                <c:pt idx="158">
                  <c:v>18.108976009267728</c:v>
                </c:pt>
                <c:pt idx="159">
                  <c:v>19.997258851885665</c:v>
                </c:pt>
                <c:pt idx="160">
                  <c:v>21.37535433145122</c:v>
                </c:pt>
                <c:pt idx="161">
                  <c:v>21.562172965784974</c:v>
                </c:pt>
                <c:pt idx="162">
                  <c:v>19.638703173897142</c:v>
                </c:pt>
                <c:pt idx="163">
                  <c:v>18.930563049129372</c:v>
                </c:pt>
                <c:pt idx="164">
                  <c:v>20.164946525196285</c:v>
                </c:pt>
                <c:pt idx="165">
                  <c:v>18.210638340839978</c:v>
                </c:pt>
                <c:pt idx="166">
                  <c:v>16.66221430142086</c:v>
                </c:pt>
                <c:pt idx="167">
                  <c:v>16.514810282955459</c:v>
                </c:pt>
                <c:pt idx="168">
                  <c:v>15.072197958921452</c:v>
                </c:pt>
                <c:pt idx="169">
                  <c:v>14.904031469583311</c:v>
                </c:pt>
                <c:pt idx="170">
                  <c:v>13.687528424419988</c:v>
                </c:pt>
                <c:pt idx="171">
                  <c:v>13.918435667355084</c:v>
                </c:pt>
                <c:pt idx="172">
                  <c:v>12.75746919474264</c:v>
                </c:pt>
                <c:pt idx="173">
                  <c:v>12.551883945484436</c:v>
                </c:pt>
                <c:pt idx="174">
                  <c:v>12.818978557693626</c:v>
                </c:pt>
                <c:pt idx="175">
                  <c:v>13.329077918511235</c:v>
                </c:pt>
                <c:pt idx="176">
                  <c:v>16.637966359995787</c:v>
                </c:pt>
                <c:pt idx="177">
                  <c:v>17.867993224085577</c:v>
                </c:pt>
                <c:pt idx="178">
                  <c:v>18.429885232064564</c:v>
                </c:pt>
                <c:pt idx="179">
                  <c:v>19.339625404426716</c:v>
                </c:pt>
                <c:pt idx="180">
                  <c:v>19.963247266558167</c:v>
                </c:pt>
                <c:pt idx="181">
                  <c:v>21.615341920913814</c:v>
                </c:pt>
                <c:pt idx="182">
                  <c:v>20.497187958878222</c:v>
                </c:pt>
                <c:pt idx="183">
                  <c:v>19.402959480901874</c:v>
                </c:pt>
                <c:pt idx="184">
                  <c:v>19.187529141584992</c:v>
                </c:pt>
                <c:pt idx="185">
                  <c:v>20.676343360222692</c:v>
                </c:pt>
                <c:pt idx="186">
                  <c:v>20.939900368239229</c:v>
                </c:pt>
                <c:pt idx="187">
                  <c:v>17.897717953245291</c:v>
                </c:pt>
                <c:pt idx="188">
                  <c:v>18.427705596554379</c:v>
                </c:pt>
                <c:pt idx="189">
                  <c:v>19.289022245502483</c:v>
                </c:pt>
                <c:pt idx="190">
                  <c:v>17.552590728444798</c:v>
                </c:pt>
                <c:pt idx="191">
                  <c:v>15.992476457108079</c:v>
                </c:pt>
                <c:pt idx="192">
                  <c:v>15.405101524798999</c:v>
                </c:pt>
                <c:pt idx="193">
                  <c:v>14.272106407256272</c:v>
                </c:pt>
                <c:pt idx="194">
                  <c:v>13.244507402994287</c:v>
                </c:pt>
                <c:pt idx="195">
                  <c:v>13.795672224878668</c:v>
                </c:pt>
                <c:pt idx="196">
                  <c:v>13.259192080764519</c:v>
                </c:pt>
                <c:pt idx="197">
                  <c:v>14.439499828421162</c:v>
                </c:pt>
                <c:pt idx="198">
                  <c:v>14.491458174479266</c:v>
                </c:pt>
                <c:pt idx="199">
                  <c:v>15.793775531039127</c:v>
                </c:pt>
                <c:pt idx="200">
                  <c:v>17.242610823634077</c:v>
                </c:pt>
                <c:pt idx="201">
                  <c:v>18.327239597076655</c:v>
                </c:pt>
                <c:pt idx="202">
                  <c:v>18.992593650298257</c:v>
                </c:pt>
                <c:pt idx="203">
                  <c:v>18.515271715514473</c:v>
                </c:pt>
                <c:pt idx="204">
                  <c:v>20.538930050461893</c:v>
                </c:pt>
                <c:pt idx="205">
                  <c:v>20.887148080508837</c:v>
                </c:pt>
                <c:pt idx="206">
                  <c:v>21.81334911037403</c:v>
                </c:pt>
                <c:pt idx="207">
                  <c:v>20.38781272479147</c:v>
                </c:pt>
                <c:pt idx="208">
                  <c:v>21.893803580936751</c:v>
                </c:pt>
                <c:pt idx="209">
                  <c:v>21.325805242739769</c:v>
                </c:pt>
                <c:pt idx="210">
                  <c:v>20.706720137158751</c:v>
                </c:pt>
                <c:pt idx="211">
                  <c:v>20.804296018153607</c:v>
                </c:pt>
                <c:pt idx="212">
                  <c:v>21.342378956703342</c:v>
                </c:pt>
                <c:pt idx="213">
                  <c:v>18.094310472001499</c:v>
                </c:pt>
                <c:pt idx="214">
                  <c:v>17.149320690100947</c:v>
                </c:pt>
                <c:pt idx="215">
                  <c:v>17.22948590748377</c:v>
                </c:pt>
                <c:pt idx="216">
                  <c:v>16.950460517573713</c:v>
                </c:pt>
                <c:pt idx="217">
                  <c:v>14.370696514244006</c:v>
                </c:pt>
                <c:pt idx="218">
                  <c:v>12.687666125978136</c:v>
                </c:pt>
                <c:pt idx="219">
                  <c:v>13.147533084032377</c:v>
                </c:pt>
                <c:pt idx="220">
                  <c:v>13.754437849231129</c:v>
                </c:pt>
                <c:pt idx="221">
                  <c:v>14.289082673823126</c:v>
                </c:pt>
                <c:pt idx="222">
                  <c:v>14.007504206306699</c:v>
                </c:pt>
                <c:pt idx="223">
                  <c:v>15.524353340659012</c:v>
                </c:pt>
                <c:pt idx="224">
                  <c:v>17.965990628764271</c:v>
                </c:pt>
                <c:pt idx="225">
                  <c:v>18.790299748484461</c:v>
                </c:pt>
                <c:pt idx="226">
                  <c:v>19.041192119218351</c:v>
                </c:pt>
                <c:pt idx="227">
                  <c:v>20.417867351452998</c:v>
                </c:pt>
                <c:pt idx="228">
                  <c:v>19.9247414309413</c:v>
                </c:pt>
                <c:pt idx="229">
                  <c:v>20.399497437979083</c:v>
                </c:pt>
                <c:pt idx="230">
                  <c:v>22.786210480632096</c:v>
                </c:pt>
                <c:pt idx="231">
                  <c:v>23.575093915896236</c:v>
                </c:pt>
                <c:pt idx="232">
                  <c:v>21.141242557915504</c:v>
                </c:pt>
                <c:pt idx="233">
                  <c:v>21.540759308107017</c:v>
                </c:pt>
                <c:pt idx="234">
                  <c:v>21.32620757715469</c:v>
                </c:pt>
                <c:pt idx="235">
                  <c:v>22.431334423448668</c:v>
                </c:pt>
                <c:pt idx="236">
                  <c:v>20.764864205891477</c:v>
                </c:pt>
                <c:pt idx="237">
                  <c:v>21.591697441266888</c:v>
                </c:pt>
                <c:pt idx="238">
                  <c:v>18.992237134786738</c:v>
                </c:pt>
                <c:pt idx="239">
                  <c:v>18.609649640559134</c:v>
                </c:pt>
                <c:pt idx="240">
                  <c:v>15.947566506824797</c:v>
                </c:pt>
                <c:pt idx="241">
                  <c:v>14.733778917438741</c:v>
                </c:pt>
                <c:pt idx="242">
                  <c:v>15.512460370754219</c:v>
                </c:pt>
                <c:pt idx="243">
                  <c:v>14.830044786791866</c:v>
                </c:pt>
                <c:pt idx="244">
                  <c:v>12.812670182209624</c:v>
                </c:pt>
                <c:pt idx="245">
                  <c:v>15.325019604851445</c:v>
                </c:pt>
                <c:pt idx="246">
                  <c:v>15.023455072740383</c:v>
                </c:pt>
                <c:pt idx="247">
                  <c:v>15.75979451170601</c:v>
                </c:pt>
                <c:pt idx="248">
                  <c:v>16.388114082575804</c:v>
                </c:pt>
                <c:pt idx="249">
                  <c:v>18.443640251482716</c:v>
                </c:pt>
                <c:pt idx="250">
                  <c:v>20.633846459872736</c:v>
                </c:pt>
                <c:pt idx="251">
                  <c:v>21.883237406359861</c:v>
                </c:pt>
                <c:pt idx="252">
                  <c:v>21.461494572827913</c:v>
                </c:pt>
                <c:pt idx="253">
                  <c:v>21.936944260375643</c:v>
                </c:pt>
                <c:pt idx="254">
                  <c:v>22.542088218916771</c:v>
                </c:pt>
                <c:pt idx="255">
                  <c:v>22.060749341331277</c:v>
                </c:pt>
                <c:pt idx="256">
                  <c:v>23.578306037380262</c:v>
                </c:pt>
                <c:pt idx="257">
                  <c:v>21.826291593538542</c:v>
                </c:pt>
                <c:pt idx="258">
                  <c:v>24.40229064042515</c:v>
                </c:pt>
                <c:pt idx="259">
                  <c:v>21.940022065025651</c:v>
                </c:pt>
                <c:pt idx="260">
                  <c:v>21.404006038454156</c:v>
                </c:pt>
                <c:pt idx="261">
                  <c:v>19.532390417553199</c:v>
                </c:pt>
                <c:pt idx="262">
                  <c:v>20.235467663047775</c:v>
                </c:pt>
                <c:pt idx="263">
                  <c:v>19.067521545969679</c:v>
                </c:pt>
                <c:pt idx="264">
                  <c:v>16.351646899133581</c:v>
                </c:pt>
                <c:pt idx="265">
                  <c:v>15.705988857895745</c:v>
                </c:pt>
                <c:pt idx="266">
                  <c:v>14.067784038824179</c:v>
                </c:pt>
                <c:pt idx="267">
                  <c:v>15.592093186452324</c:v>
                </c:pt>
                <c:pt idx="268">
                  <c:v>15.201087993579259</c:v>
                </c:pt>
                <c:pt idx="269">
                  <c:v>14.977703060825698</c:v>
                </c:pt>
                <c:pt idx="270">
                  <c:v>13.917910744719563</c:v>
                </c:pt>
                <c:pt idx="271">
                  <c:v>17.644118530329884</c:v>
                </c:pt>
                <c:pt idx="272">
                  <c:v>19.120265146457225</c:v>
                </c:pt>
                <c:pt idx="273">
                  <c:v>21.018978271648802</c:v>
                </c:pt>
                <c:pt idx="274">
                  <c:v>19.766780744058117</c:v>
                </c:pt>
                <c:pt idx="275">
                  <c:v>22.84995502261086</c:v>
                </c:pt>
                <c:pt idx="276">
                  <c:v>21.559170428378977</c:v>
                </c:pt>
                <c:pt idx="277">
                  <c:v>21.824940653609218</c:v>
                </c:pt>
                <c:pt idx="278">
                  <c:v>20.990936859342121</c:v>
                </c:pt>
                <c:pt idx="279">
                  <c:v>24.719395582631645</c:v>
                </c:pt>
                <c:pt idx="280">
                  <c:v>22.0883888683585</c:v>
                </c:pt>
                <c:pt idx="281">
                  <c:v>24.832425862137899</c:v>
                </c:pt>
                <c:pt idx="282">
                  <c:v>21.185116633528647</c:v>
                </c:pt>
                <c:pt idx="283">
                  <c:v>21.342100844313013</c:v>
                </c:pt>
                <c:pt idx="284">
                  <c:v>19.994047950447108</c:v>
                </c:pt>
                <c:pt idx="285">
                  <c:v>22.837867782736541</c:v>
                </c:pt>
                <c:pt idx="286">
                  <c:v>20.000819347965695</c:v>
                </c:pt>
                <c:pt idx="287">
                  <c:v>18.616903724552554</c:v>
                </c:pt>
                <c:pt idx="288">
                  <c:v>18.334910230121892</c:v>
                </c:pt>
                <c:pt idx="289">
                  <c:v>18.025176728135719</c:v>
                </c:pt>
                <c:pt idx="290">
                  <c:v>15.482765232670111</c:v>
                </c:pt>
                <c:pt idx="291">
                  <c:v>14.26777788940147</c:v>
                </c:pt>
                <c:pt idx="292">
                  <c:v>14.455979840995658</c:v>
                </c:pt>
                <c:pt idx="293">
                  <c:v>15.933920263970608</c:v>
                </c:pt>
                <c:pt idx="294">
                  <c:v>16.801434698043352</c:v>
                </c:pt>
                <c:pt idx="295">
                  <c:v>18.178070872235008</c:v>
                </c:pt>
                <c:pt idx="296">
                  <c:v>17.763193156744268</c:v>
                </c:pt>
                <c:pt idx="297">
                  <c:v>18.983903534210871</c:v>
                </c:pt>
                <c:pt idx="298">
                  <c:v>21.230538774478987</c:v>
                </c:pt>
                <c:pt idx="299">
                  <c:v>21.499333301619096</c:v>
                </c:pt>
                <c:pt idx="300">
                  <c:v>22.130946559843121</c:v>
                </c:pt>
                <c:pt idx="301">
                  <c:v>24.361320172981248</c:v>
                </c:pt>
                <c:pt idx="302">
                  <c:v>22.66922511950651</c:v>
                </c:pt>
                <c:pt idx="303">
                  <c:v>23.686732560045197</c:v>
                </c:pt>
                <c:pt idx="304">
                  <c:v>23.62742977196616</c:v>
                </c:pt>
                <c:pt idx="305">
                  <c:v>25.544803293963177</c:v>
                </c:pt>
                <c:pt idx="306">
                  <c:v>21.646639191485082</c:v>
                </c:pt>
                <c:pt idx="307">
                  <c:v>21.391694574310335</c:v>
                </c:pt>
                <c:pt idx="308">
                  <c:v>21.850399698452414</c:v>
                </c:pt>
                <c:pt idx="309">
                  <c:v>20.634738119088606</c:v>
                </c:pt>
                <c:pt idx="310">
                  <c:v>19.096197994160764</c:v>
                </c:pt>
                <c:pt idx="311">
                  <c:v>16.823340042393234</c:v>
                </c:pt>
                <c:pt idx="312">
                  <c:v>18.528826645430257</c:v>
                </c:pt>
                <c:pt idx="313">
                  <c:v>16.630540138670877</c:v>
                </c:pt>
                <c:pt idx="314">
                  <c:v>16.325955012999952</c:v>
                </c:pt>
                <c:pt idx="315">
                  <c:v>13.906195698146513</c:v>
                </c:pt>
                <c:pt idx="316">
                  <c:v>16.220768372425592</c:v>
                </c:pt>
                <c:pt idx="317">
                  <c:v>14.210624738076664</c:v>
                </c:pt>
                <c:pt idx="318">
                  <c:v>16.153279512179783</c:v>
                </c:pt>
                <c:pt idx="319">
                  <c:v>17.365845018981439</c:v>
                </c:pt>
                <c:pt idx="320">
                  <c:v>19.665314272334239</c:v>
                </c:pt>
                <c:pt idx="321">
                  <c:v>21.162511107431573</c:v>
                </c:pt>
                <c:pt idx="322">
                  <c:v>23.937175512422257</c:v>
                </c:pt>
                <c:pt idx="323">
                  <c:v>22.284207996389863</c:v>
                </c:pt>
                <c:pt idx="324">
                  <c:v>22.59830060946199</c:v>
                </c:pt>
                <c:pt idx="325">
                  <c:v>23.138361889463468</c:v>
                </c:pt>
                <c:pt idx="326">
                  <c:v>25.085735678126497</c:v>
                </c:pt>
                <c:pt idx="327">
                  <c:v>26.113571055439479</c:v>
                </c:pt>
                <c:pt idx="328">
                  <c:v>22.854979591025426</c:v>
                </c:pt>
                <c:pt idx="329">
                  <c:v>25.639699986537686</c:v>
                </c:pt>
                <c:pt idx="330">
                  <c:v>25.763005431829519</c:v>
                </c:pt>
                <c:pt idx="331">
                  <c:v>22.343812195218149</c:v>
                </c:pt>
                <c:pt idx="332">
                  <c:v>22.790163807879313</c:v>
                </c:pt>
                <c:pt idx="333">
                  <c:v>21.515000646062482</c:v>
                </c:pt>
                <c:pt idx="334">
                  <c:v>21.925231702677692</c:v>
                </c:pt>
                <c:pt idx="335">
                  <c:v>19.662029151410042</c:v>
                </c:pt>
                <c:pt idx="336">
                  <c:v>18.589340475282345</c:v>
                </c:pt>
                <c:pt idx="337">
                  <c:v>16.527511321561676</c:v>
                </c:pt>
                <c:pt idx="338">
                  <c:v>16.229026387675841</c:v>
                </c:pt>
                <c:pt idx="339">
                  <c:v>16.536422288143825</c:v>
                </c:pt>
                <c:pt idx="340">
                  <c:v>15.778102804917904</c:v>
                </c:pt>
                <c:pt idx="341">
                  <c:v>17.029704838267094</c:v>
                </c:pt>
                <c:pt idx="342">
                  <c:v>16.213777449266857</c:v>
                </c:pt>
                <c:pt idx="343">
                  <c:v>19.518170615442724</c:v>
                </c:pt>
                <c:pt idx="344">
                  <c:v>21.621426525996675</c:v>
                </c:pt>
                <c:pt idx="345">
                  <c:v>20.385389341017113</c:v>
                </c:pt>
                <c:pt idx="346">
                  <c:v>23.136379426972429</c:v>
                </c:pt>
                <c:pt idx="347">
                  <c:v>21.452017442407815</c:v>
                </c:pt>
                <c:pt idx="348">
                  <c:v>24.335411534943994</c:v>
                </c:pt>
                <c:pt idx="349">
                  <c:v>26.002493247154998</c:v>
                </c:pt>
                <c:pt idx="350">
                  <c:v>26.401433990320893</c:v>
                </c:pt>
                <c:pt idx="351">
                  <c:v>25.407267570627788</c:v>
                </c:pt>
                <c:pt idx="352">
                  <c:v>24.394842418549985</c:v>
                </c:pt>
                <c:pt idx="353">
                  <c:v>25.916710173351291</c:v>
                </c:pt>
                <c:pt idx="354">
                  <c:v>25.155107352877721</c:v>
                </c:pt>
                <c:pt idx="355">
                  <c:v>24.675534580562186</c:v>
                </c:pt>
                <c:pt idx="356">
                  <c:v>22.267427528328074</c:v>
                </c:pt>
                <c:pt idx="357">
                  <c:v>23.807587348141826</c:v>
                </c:pt>
                <c:pt idx="358">
                  <c:v>23.581614761211281</c:v>
                </c:pt>
                <c:pt idx="359">
                  <c:v>20.246931313543666</c:v>
                </c:pt>
                <c:pt idx="360">
                  <c:v>18.734485722996343</c:v>
                </c:pt>
                <c:pt idx="361">
                  <c:v>18.170661862815241</c:v>
                </c:pt>
                <c:pt idx="362">
                  <c:v>18.512860785503523</c:v>
                </c:pt>
                <c:pt idx="363">
                  <c:v>14.463887378852498</c:v>
                </c:pt>
                <c:pt idx="364">
                  <c:v>16.272963926890384</c:v>
                </c:pt>
                <c:pt idx="365">
                  <c:v>16.600785898914179</c:v>
                </c:pt>
                <c:pt idx="366">
                  <c:v>18.462448498444004</c:v>
                </c:pt>
                <c:pt idx="367">
                  <c:v>20.566078978659228</c:v>
                </c:pt>
                <c:pt idx="368">
                  <c:v>22.683037370671663</c:v>
                </c:pt>
                <c:pt idx="369">
                  <c:v>20.272743291376102</c:v>
                </c:pt>
                <c:pt idx="370">
                  <c:v>24.306566024113849</c:v>
                </c:pt>
                <c:pt idx="371">
                  <c:v>24.700646955510688</c:v>
                </c:pt>
                <c:pt idx="372">
                  <c:v>25.893003662843327</c:v>
                </c:pt>
                <c:pt idx="373">
                  <c:v>26.116576893648446</c:v>
                </c:pt>
                <c:pt idx="374">
                  <c:v>25.679942421187249</c:v>
                </c:pt>
                <c:pt idx="375">
                  <c:v>28.192512867776145</c:v>
                </c:pt>
                <c:pt idx="376">
                  <c:v>26.714972704773778</c:v>
                </c:pt>
                <c:pt idx="377">
                  <c:v>25.903378651980457</c:v>
                </c:pt>
                <c:pt idx="378">
                  <c:v>25.295776228560054</c:v>
                </c:pt>
                <c:pt idx="379">
                  <c:v>24.457915528370648</c:v>
                </c:pt>
                <c:pt idx="380">
                  <c:v>22.052052257183909</c:v>
                </c:pt>
                <c:pt idx="381">
                  <c:v>24.339128428146417</c:v>
                </c:pt>
                <c:pt idx="382">
                  <c:v>22.695393335007797</c:v>
                </c:pt>
                <c:pt idx="383">
                  <c:v>21.283582644762134</c:v>
                </c:pt>
                <c:pt idx="384">
                  <c:v>19.50938123162215</c:v>
                </c:pt>
                <c:pt idx="385">
                  <c:v>19.248994198159444</c:v>
                </c:pt>
                <c:pt idx="386">
                  <c:v>18.634114707661517</c:v>
                </c:pt>
                <c:pt idx="387">
                  <c:v>18.54043608072935</c:v>
                </c:pt>
                <c:pt idx="388">
                  <c:v>15.649693435708505</c:v>
                </c:pt>
                <c:pt idx="389">
                  <c:v>17.738039277509333</c:v>
                </c:pt>
                <c:pt idx="390">
                  <c:v>17.924343338432337</c:v>
                </c:pt>
                <c:pt idx="391">
                  <c:v>19.209933214412168</c:v>
                </c:pt>
                <c:pt idx="392">
                  <c:v>22.395677708764186</c:v>
                </c:pt>
                <c:pt idx="393">
                  <c:v>25.648049605669858</c:v>
                </c:pt>
                <c:pt idx="394">
                  <c:v>25.692178883116227</c:v>
                </c:pt>
                <c:pt idx="395">
                  <c:v>25.207844571619141</c:v>
                </c:pt>
                <c:pt idx="396">
                  <c:v>25.106935593760348</c:v>
                </c:pt>
                <c:pt idx="397">
                  <c:v>25.951866523573493</c:v>
                </c:pt>
                <c:pt idx="398">
                  <c:v>25.168478528734248</c:v>
                </c:pt>
                <c:pt idx="399">
                  <c:v>26.913996505437087</c:v>
                </c:pt>
                <c:pt idx="400">
                  <c:v>26.557244246475221</c:v>
                </c:pt>
                <c:pt idx="401">
                  <c:v>27.576494515431801</c:v>
                </c:pt>
                <c:pt idx="402">
                  <c:v>24.42006664494437</c:v>
                </c:pt>
                <c:pt idx="403">
                  <c:v>25.913541748735597</c:v>
                </c:pt>
                <c:pt idx="404">
                  <c:v>26.011240212080633</c:v>
                </c:pt>
                <c:pt idx="405">
                  <c:v>23.466410932503624</c:v>
                </c:pt>
                <c:pt idx="406">
                  <c:v>23.583117171696195</c:v>
                </c:pt>
                <c:pt idx="407">
                  <c:v>21.794887194853725</c:v>
                </c:pt>
                <c:pt idx="408">
                  <c:v>21.254312885041784</c:v>
                </c:pt>
                <c:pt idx="409">
                  <c:v>18.824596071589671</c:v>
                </c:pt>
                <c:pt idx="410">
                  <c:v>18.213396286865407</c:v>
                </c:pt>
                <c:pt idx="411">
                  <c:v>17.072594915874578</c:v>
                </c:pt>
                <c:pt idx="412">
                  <c:v>17.689501119863309</c:v>
                </c:pt>
                <c:pt idx="413">
                  <c:v>19.118032137429598</c:v>
                </c:pt>
                <c:pt idx="414">
                  <c:v>18.515042885634006</c:v>
                </c:pt>
                <c:pt idx="415">
                  <c:v>19.496946741945862</c:v>
                </c:pt>
                <c:pt idx="416">
                  <c:v>21.220512696930346</c:v>
                </c:pt>
                <c:pt idx="417">
                  <c:v>24.522446524651613</c:v>
                </c:pt>
                <c:pt idx="418">
                  <c:v>26.768941358766178</c:v>
                </c:pt>
                <c:pt idx="419">
                  <c:v>24.91989702728117</c:v>
                </c:pt>
                <c:pt idx="420">
                  <c:v>25.384512899098038</c:v>
                </c:pt>
                <c:pt idx="421">
                  <c:v>28.435957741805268</c:v>
                </c:pt>
                <c:pt idx="422">
                  <c:v>27.735315047357709</c:v>
                </c:pt>
                <c:pt idx="423">
                  <c:v>28.23826051170446</c:v>
                </c:pt>
                <c:pt idx="424">
                  <c:v>31.314101863839642</c:v>
                </c:pt>
                <c:pt idx="425">
                  <c:v>26.726591920218706</c:v>
                </c:pt>
                <c:pt idx="426">
                  <c:v>25.81011767651119</c:v>
                </c:pt>
                <c:pt idx="427">
                  <c:v>27.59275359780796</c:v>
                </c:pt>
                <c:pt idx="428">
                  <c:v>25.155365319756214</c:v>
                </c:pt>
                <c:pt idx="429">
                  <c:v>23.472647352399775</c:v>
                </c:pt>
                <c:pt idx="430">
                  <c:v>25.182492426620488</c:v>
                </c:pt>
                <c:pt idx="431">
                  <c:v>20.45957176741981</c:v>
                </c:pt>
                <c:pt idx="432">
                  <c:v>20.457971500772796</c:v>
                </c:pt>
                <c:pt idx="433">
                  <c:v>18.201017845354233</c:v>
                </c:pt>
                <c:pt idx="434">
                  <c:v>17.525296104935297</c:v>
                </c:pt>
                <c:pt idx="435">
                  <c:v>18.505640287979805</c:v>
                </c:pt>
                <c:pt idx="436">
                  <c:v>17.875139338261558</c:v>
                </c:pt>
                <c:pt idx="437">
                  <c:v>16.656107867647481</c:v>
                </c:pt>
                <c:pt idx="438">
                  <c:v>21.181416926855803</c:v>
                </c:pt>
                <c:pt idx="439">
                  <c:v>21.419365712696106</c:v>
                </c:pt>
                <c:pt idx="440">
                  <c:v>24.547722810482096</c:v>
                </c:pt>
                <c:pt idx="441">
                  <c:v>24.336072006297471</c:v>
                </c:pt>
                <c:pt idx="442">
                  <c:v>25.229377291411915</c:v>
                </c:pt>
                <c:pt idx="443">
                  <c:v>26.543333610731427</c:v>
                </c:pt>
                <c:pt idx="444">
                  <c:v>24.75530082600655</c:v>
                </c:pt>
                <c:pt idx="445">
                  <c:v>26.902889612686995</c:v>
                </c:pt>
                <c:pt idx="446">
                  <c:v>30.205678359248807</c:v>
                </c:pt>
                <c:pt idx="447">
                  <c:v>28.686510076702156</c:v>
                </c:pt>
                <c:pt idx="448">
                  <c:v>27.916198837254672</c:v>
                </c:pt>
                <c:pt idx="449">
                  <c:v>27.491950816748965</c:v>
                </c:pt>
                <c:pt idx="450">
                  <c:v>26.084358116840871</c:v>
                </c:pt>
                <c:pt idx="451">
                  <c:v>28.46926891862346</c:v>
                </c:pt>
                <c:pt idx="452">
                  <c:v>29.560821798361083</c:v>
                </c:pt>
                <c:pt idx="453">
                  <c:v>27.210893636697687</c:v>
                </c:pt>
                <c:pt idx="454">
                  <c:v>24.441381636714553</c:v>
                </c:pt>
                <c:pt idx="455">
                  <c:v>21.55683694405651</c:v>
                </c:pt>
                <c:pt idx="456">
                  <c:v>21.5</c:v>
                </c:pt>
                <c:pt idx="457">
                  <c:v>20.2</c:v>
                </c:pt>
                <c:pt idx="458">
                  <c:v>19.100000000000001</c:v>
                </c:pt>
                <c:pt idx="459">
                  <c:v>18.5</c:v>
                </c:pt>
                <c:pt idx="460">
                  <c:v>18.3</c:v>
                </c:pt>
                <c:pt idx="461">
                  <c:v>18.8</c:v>
                </c:pt>
                <c:pt idx="462">
                  <c:v>19.8</c:v>
                </c:pt>
                <c:pt idx="463">
                  <c:v>21.8</c:v>
                </c:pt>
                <c:pt idx="464">
                  <c:v>23.6</c:v>
                </c:pt>
                <c:pt idx="465">
                  <c:v>25.1</c:v>
                </c:pt>
                <c:pt idx="466">
                  <c:v>26.3</c:v>
                </c:pt>
                <c:pt idx="467">
                  <c:v>27.3</c:v>
                </c:pt>
                <c:pt idx="468">
                  <c:v>28.1</c:v>
                </c:pt>
                <c:pt idx="469">
                  <c:v>28.7</c:v>
                </c:pt>
                <c:pt idx="470">
                  <c:v>29.1</c:v>
                </c:pt>
                <c:pt idx="471">
                  <c:v>29.3</c:v>
                </c:pt>
                <c:pt idx="472">
                  <c:v>29.4</c:v>
                </c:pt>
                <c:pt idx="473">
                  <c:v>29.2</c:v>
                </c:pt>
                <c:pt idx="474">
                  <c:v>28.5</c:v>
                </c:pt>
                <c:pt idx="475">
                  <c:v>27.6</c:v>
                </c:pt>
                <c:pt idx="476">
                  <c:v>27.1</c:v>
                </c:pt>
                <c:pt idx="477">
                  <c:v>26.8</c:v>
                </c:pt>
                <c:pt idx="478">
                  <c:v>25.3</c:v>
                </c:pt>
                <c:pt idx="479">
                  <c:v>23.2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2"/>
          </c:marker>
          <c:xVal>
            <c:numRef>
              <c:f>exp!$M$5:$M$244</c:f>
              <c:numCache>
                <c:formatCode>General</c:formatCode>
                <c:ptCount val="240"/>
                <c:pt idx="0">
                  <c:v>481</c:v>
                </c:pt>
                <c:pt idx="1">
                  <c:v>482</c:v>
                </c:pt>
                <c:pt idx="2">
                  <c:v>483</c:v>
                </c:pt>
                <c:pt idx="3">
                  <c:v>484</c:v>
                </c:pt>
                <c:pt idx="4">
                  <c:v>485</c:v>
                </c:pt>
                <c:pt idx="5">
                  <c:v>486</c:v>
                </c:pt>
                <c:pt idx="6">
                  <c:v>487</c:v>
                </c:pt>
                <c:pt idx="7">
                  <c:v>488</c:v>
                </c:pt>
                <c:pt idx="8">
                  <c:v>489</c:v>
                </c:pt>
                <c:pt idx="9">
                  <c:v>490</c:v>
                </c:pt>
                <c:pt idx="10">
                  <c:v>491</c:v>
                </c:pt>
                <c:pt idx="11">
                  <c:v>492</c:v>
                </c:pt>
                <c:pt idx="12">
                  <c:v>493</c:v>
                </c:pt>
                <c:pt idx="13">
                  <c:v>494</c:v>
                </c:pt>
                <c:pt idx="14">
                  <c:v>495</c:v>
                </c:pt>
                <c:pt idx="15">
                  <c:v>496</c:v>
                </c:pt>
                <c:pt idx="16">
                  <c:v>497</c:v>
                </c:pt>
                <c:pt idx="17">
                  <c:v>498</c:v>
                </c:pt>
                <c:pt idx="18">
                  <c:v>499</c:v>
                </c:pt>
                <c:pt idx="19">
                  <c:v>500</c:v>
                </c:pt>
                <c:pt idx="20">
                  <c:v>501</c:v>
                </c:pt>
                <c:pt idx="21">
                  <c:v>502</c:v>
                </c:pt>
                <c:pt idx="22">
                  <c:v>503</c:v>
                </c:pt>
                <c:pt idx="23">
                  <c:v>504</c:v>
                </c:pt>
                <c:pt idx="24">
                  <c:v>505</c:v>
                </c:pt>
                <c:pt idx="25">
                  <c:v>506</c:v>
                </c:pt>
                <c:pt idx="26">
                  <c:v>507</c:v>
                </c:pt>
                <c:pt idx="27">
                  <c:v>508</c:v>
                </c:pt>
                <c:pt idx="28">
                  <c:v>509</c:v>
                </c:pt>
                <c:pt idx="29">
                  <c:v>510</c:v>
                </c:pt>
                <c:pt idx="30">
                  <c:v>511</c:v>
                </c:pt>
                <c:pt idx="31">
                  <c:v>512</c:v>
                </c:pt>
                <c:pt idx="32">
                  <c:v>513</c:v>
                </c:pt>
                <c:pt idx="33">
                  <c:v>514</c:v>
                </c:pt>
                <c:pt idx="34">
                  <c:v>515</c:v>
                </c:pt>
                <c:pt idx="35">
                  <c:v>516</c:v>
                </c:pt>
                <c:pt idx="36">
                  <c:v>517</c:v>
                </c:pt>
                <c:pt idx="37">
                  <c:v>518</c:v>
                </c:pt>
                <c:pt idx="38">
                  <c:v>519</c:v>
                </c:pt>
                <c:pt idx="39">
                  <c:v>520</c:v>
                </c:pt>
                <c:pt idx="40">
                  <c:v>521</c:v>
                </c:pt>
                <c:pt idx="41">
                  <c:v>522</c:v>
                </c:pt>
                <c:pt idx="42">
                  <c:v>523</c:v>
                </c:pt>
                <c:pt idx="43">
                  <c:v>524</c:v>
                </c:pt>
                <c:pt idx="44">
                  <c:v>525</c:v>
                </c:pt>
                <c:pt idx="45">
                  <c:v>526</c:v>
                </c:pt>
                <c:pt idx="46">
                  <c:v>527</c:v>
                </c:pt>
                <c:pt idx="47">
                  <c:v>528</c:v>
                </c:pt>
                <c:pt idx="48">
                  <c:v>529</c:v>
                </c:pt>
                <c:pt idx="49">
                  <c:v>530</c:v>
                </c:pt>
                <c:pt idx="50">
                  <c:v>531</c:v>
                </c:pt>
                <c:pt idx="51">
                  <c:v>532</c:v>
                </c:pt>
                <c:pt idx="52">
                  <c:v>533</c:v>
                </c:pt>
                <c:pt idx="53">
                  <c:v>534</c:v>
                </c:pt>
                <c:pt idx="54">
                  <c:v>535</c:v>
                </c:pt>
                <c:pt idx="55">
                  <c:v>536</c:v>
                </c:pt>
                <c:pt idx="56">
                  <c:v>537</c:v>
                </c:pt>
                <c:pt idx="57">
                  <c:v>538</c:v>
                </c:pt>
                <c:pt idx="58">
                  <c:v>539</c:v>
                </c:pt>
                <c:pt idx="59">
                  <c:v>540</c:v>
                </c:pt>
                <c:pt idx="60">
                  <c:v>541</c:v>
                </c:pt>
                <c:pt idx="61">
                  <c:v>542</c:v>
                </c:pt>
                <c:pt idx="62">
                  <c:v>543</c:v>
                </c:pt>
                <c:pt idx="63">
                  <c:v>544</c:v>
                </c:pt>
                <c:pt idx="64">
                  <c:v>545</c:v>
                </c:pt>
                <c:pt idx="65">
                  <c:v>546</c:v>
                </c:pt>
                <c:pt idx="66">
                  <c:v>547</c:v>
                </c:pt>
                <c:pt idx="67">
                  <c:v>548</c:v>
                </c:pt>
                <c:pt idx="68">
                  <c:v>549</c:v>
                </c:pt>
                <c:pt idx="69">
                  <c:v>550</c:v>
                </c:pt>
                <c:pt idx="70">
                  <c:v>551</c:v>
                </c:pt>
                <c:pt idx="71">
                  <c:v>552</c:v>
                </c:pt>
                <c:pt idx="72">
                  <c:v>553</c:v>
                </c:pt>
                <c:pt idx="73">
                  <c:v>554</c:v>
                </c:pt>
                <c:pt idx="74">
                  <c:v>555</c:v>
                </c:pt>
                <c:pt idx="75">
                  <c:v>556</c:v>
                </c:pt>
                <c:pt idx="76">
                  <c:v>557</c:v>
                </c:pt>
                <c:pt idx="77">
                  <c:v>558</c:v>
                </c:pt>
                <c:pt idx="78">
                  <c:v>559</c:v>
                </c:pt>
                <c:pt idx="79">
                  <c:v>560</c:v>
                </c:pt>
                <c:pt idx="80">
                  <c:v>561</c:v>
                </c:pt>
                <c:pt idx="81">
                  <c:v>562</c:v>
                </c:pt>
                <c:pt idx="82">
                  <c:v>563</c:v>
                </c:pt>
                <c:pt idx="83">
                  <c:v>564</c:v>
                </c:pt>
                <c:pt idx="84">
                  <c:v>565</c:v>
                </c:pt>
                <c:pt idx="85">
                  <c:v>566</c:v>
                </c:pt>
                <c:pt idx="86">
                  <c:v>567</c:v>
                </c:pt>
                <c:pt idx="87">
                  <c:v>568</c:v>
                </c:pt>
                <c:pt idx="88">
                  <c:v>569</c:v>
                </c:pt>
                <c:pt idx="89">
                  <c:v>570</c:v>
                </c:pt>
                <c:pt idx="90">
                  <c:v>571</c:v>
                </c:pt>
                <c:pt idx="91">
                  <c:v>572</c:v>
                </c:pt>
                <c:pt idx="92">
                  <c:v>573</c:v>
                </c:pt>
                <c:pt idx="93">
                  <c:v>574</c:v>
                </c:pt>
                <c:pt idx="94">
                  <c:v>575</c:v>
                </c:pt>
                <c:pt idx="95">
                  <c:v>576</c:v>
                </c:pt>
                <c:pt idx="96">
                  <c:v>577</c:v>
                </c:pt>
                <c:pt idx="97">
                  <c:v>578</c:v>
                </c:pt>
                <c:pt idx="98">
                  <c:v>579</c:v>
                </c:pt>
                <c:pt idx="99">
                  <c:v>580</c:v>
                </c:pt>
                <c:pt idx="100">
                  <c:v>581</c:v>
                </c:pt>
                <c:pt idx="101">
                  <c:v>582</c:v>
                </c:pt>
                <c:pt idx="102">
                  <c:v>583</c:v>
                </c:pt>
                <c:pt idx="103">
                  <c:v>584</c:v>
                </c:pt>
                <c:pt idx="104">
                  <c:v>585</c:v>
                </c:pt>
                <c:pt idx="105">
                  <c:v>586</c:v>
                </c:pt>
                <c:pt idx="106">
                  <c:v>587</c:v>
                </c:pt>
                <c:pt idx="107">
                  <c:v>588</c:v>
                </c:pt>
                <c:pt idx="108">
                  <c:v>589</c:v>
                </c:pt>
                <c:pt idx="109">
                  <c:v>590</c:v>
                </c:pt>
                <c:pt idx="110">
                  <c:v>591</c:v>
                </c:pt>
                <c:pt idx="111">
                  <c:v>592</c:v>
                </c:pt>
                <c:pt idx="112">
                  <c:v>593</c:v>
                </c:pt>
                <c:pt idx="113">
                  <c:v>594</c:v>
                </c:pt>
                <c:pt idx="114">
                  <c:v>595</c:v>
                </c:pt>
                <c:pt idx="115">
                  <c:v>596</c:v>
                </c:pt>
                <c:pt idx="116">
                  <c:v>597</c:v>
                </c:pt>
                <c:pt idx="117">
                  <c:v>598</c:v>
                </c:pt>
                <c:pt idx="118">
                  <c:v>599</c:v>
                </c:pt>
                <c:pt idx="119">
                  <c:v>600</c:v>
                </c:pt>
                <c:pt idx="120">
                  <c:v>601</c:v>
                </c:pt>
                <c:pt idx="121">
                  <c:v>602</c:v>
                </c:pt>
                <c:pt idx="122">
                  <c:v>603</c:v>
                </c:pt>
                <c:pt idx="123">
                  <c:v>604</c:v>
                </c:pt>
                <c:pt idx="124">
                  <c:v>605</c:v>
                </c:pt>
                <c:pt idx="125">
                  <c:v>606</c:v>
                </c:pt>
                <c:pt idx="126">
                  <c:v>607</c:v>
                </c:pt>
                <c:pt idx="127">
                  <c:v>608</c:v>
                </c:pt>
                <c:pt idx="128">
                  <c:v>609</c:v>
                </c:pt>
                <c:pt idx="129">
                  <c:v>610</c:v>
                </c:pt>
                <c:pt idx="130">
                  <c:v>611</c:v>
                </c:pt>
                <c:pt idx="131">
                  <c:v>612</c:v>
                </c:pt>
                <c:pt idx="132">
                  <c:v>613</c:v>
                </c:pt>
                <c:pt idx="133">
                  <c:v>614</c:v>
                </c:pt>
                <c:pt idx="134">
                  <c:v>615</c:v>
                </c:pt>
                <c:pt idx="135">
                  <c:v>616</c:v>
                </c:pt>
                <c:pt idx="136">
                  <c:v>617</c:v>
                </c:pt>
                <c:pt idx="137">
                  <c:v>618</c:v>
                </c:pt>
                <c:pt idx="138">
                  <c:v>619</c:v>
                </c:pt>
                <c:pt idx="139">
                  <c:v>620</c:v>
                </c:pt>
                <c:pt idx="140">
                  <c:v>621</c:v>
                </c:pt>
                <c:pt idx="141">
                  <c:v>622</c:v>
                </c:pt>
                <c:pt idx="142">
                  <c:v>623</c:v>
                </c:pt>
                <c:pt idx="143">
                  <c:v>624</c:v>
                </c:pt>
                <c:pt idx="144">
                  <c:v>625</c:v>
                </c:pt>
                <c:pt idx="145">
                  <c:v>626</c:v>
                </c:pt>
                <c:pt idx="146">
                  <c:v>627</c:v>
                </c:pt>
                <c:pt idx="147">
                  <c:v>628</c:v>
                </c:pt>
                <c:pt idx="148">
                  <c:v>629</c:v>
                </c:pt>
                <c:pt idx="149">
                  <c:v>630</c:v>
                </c:pt>
                <c:pt idx="150">
                  <c:v>631</c:v>
                </c:pt>
                <c:pt idx="151">
                  <c:v>632</c:v>
                </c:pt>
                <c:pt idx="152">
                  <c:v>633</c:v>
                </c:pt>
                <c:pt idx="153">
                  <c:v>634</c:v>
                </c:pt>
                <c:pt idx="154">
                  <c:v>635</c:v>
                </c:pt>
                <c:pt idx="155">
                  <c:v>636</c:v>
                </c:pt>
                <c:pt idx="156">
                  <c:v>637</c:v>
                </c:pt>
                <c:pt idx="157">
                  <c:v>638</c:v>
                </c:pt>
                <c:pt idx="158">
                  <c:v>639</c:v>
                </c:pt>
                <c:pt idx="159">
                  <c:v>640</c:v>
                </c:pt>
                <c:pt idx="160">
                  <c:v>641</c:v>
                </c:pt>
                <c:pt idx="161">
                  <c:v>642</c:v>
                </c:pt>
                <c:pt idx="162">
                  <c:v>643</c:v>
                </c:pt>
                <c:pt idx="163">
                  <c:v>644</c:v>
                </c:pt>
                <c:pt idx="164">
                  <c:v>645</c:v>
                </c:pt>
                <c:pt idx="165">
                  <c:v>646</c:v>
                </c:pt>
                <c:pt idx="166">
                  <c:v>647</c:v>
                </c:pt>
                <c:pt idx="167">
                  <c:v>648</c:v>
                </c:pt>
                <c:pt idx="168">
                  <c:v>649</c:v>
                </c:pt>
                <c:pt idx="169">
                  <c:v>650</c:v>
                </c:pt>
                <c:pt idx="170">
                  <c:v>651</c:v>
                </c:pt>
                <c:pt idx="171">
                  <c:v>652</c:v>
                </c:pt>
                <c:pt idx="172">
                  <c:v>653</c:v>
                </c:pt>
                <c:pt idx="173">
                  <c:v>654</c:v>
                </c:pt>
                <c:pt idx="174">
                  <c:v>655</c:v>
                </c:pt>
                <c:pt idx="175">
                  <c:v>656</c:v>
                </c:pt>
                <c:pt idx="176">
                  <c:v>657</c:v>
                </c:pt>
                <c:pt idx="177">
                  <c:v>658</c:v>
                </c:pt>
                <c:pt idx="178">
                  <c:v>659</c:v>
                </c:pt>
                <c:pt idx="179">
                  <c:v>660</c:v>
                </c:pt>
                <c:pt idx="180">
                  <c:v>661</c:v>
                </c:pt>
                <c:pt idx="181">
                  <c:v>662</c:v>
                </c:pt>
                <c:pt idx="182">
                  <c:v>663</c:v>
                </c:pt>
                <c:pt idx="183">
                  <c:v>664</c:v>
                </c:pt>
                <c:pt idx="184">
                  <c:v>665</c:v>
                </c:pt>
                <c:pt idx="185">
                  <c:v>666</c:v>
                </c:pt>
                <c:pt idx="186">
                  <c:v>667</c:v>
                </c:pt>
                <c:pt idx="187">
                  <c:v>668</c:v>
                </c:pt>
                <c:pt idx="188">
                  <c:v>669</c:v>
                </c:pt>
                <c:pt idx="189">
                  <c:v>670</c:v>
                </c:pt>
                <c:pt idx="190">
                  <c:v>671</c:v>
                </c:pt>
                <c:pt idx="191">
                  <c:v>672</c:v>
                </c:pt>
                <c:pt idx="192">
                  <c:v>673</c:v>
                </c:pt>
                <c:pt idx="193">
                  <c:v>674</c:v>
                </c:pt>
                <c:pt idx="194">
                  <c:v>675</c:v>
                </c:pt>
                <c:pt idx="195">
                  <c:v>676</c:v>
                </c:pt>
                <c:pt idx="196">
                  <c:v>677</c:v>
                </c:pt>
                <c:pt idx="197">
                  <c:v>678</c:v>
                </c:pt>
                <c:pt idx="198">
                  <c:v>679</c:v>
                </c:pt>
                <c:pt idx="199">
                  <c:v>680</c:v>
                </c:pt>
                <c:pt idx="200">
                  <c:v>681</c:v>
                </c:pt>
                <c:pt idx="201">
                  <c:v>682</c:v>
                </c:pt>
                <c:pt idx="202">
                  <c:v>683</c:v>
                </c:pt>
                <c:pt idx="203">
                  <c:v>684</c:v>
                </c:pt>
                <c:pt idx="204">
                  <c:v>685</c:v>
                </c:pt>
                <c:pt idx="205">
                  <c:v>686</c:v>
                </c:pt>
                <c:pt idx="206">
                  <c:v>687</c:v>
                </c:pt>
                <c:pt idx="207">
                  <c:v>688</c:v>
                </c:pt>
                <c:pt idx="208">
                  <c:v>689</c:v>
                </c:pt>
                <c:pt idx="209">
                  <c:v>690</c:v>
                </c:pt>
                <c:pt idx="210">
                  <c:v>691</c:v>
                </c:pt>
                <c:pt idx="211">
                  <c:v>692</c:v>
                </c:pt>
                <c:pt idx="212">
                  <c:v>693</c:v>
                </c:pt>
                <c:pt idx="213">
                  <c:v>694</c:v>
                </c:pt>
                <c:pt idx="214">
                  <c:v>695</c:v>
                </c:pt>
                <c:pt idx="215">
                  <c:v>696</c:v>
                </c:pt>
                <c:pt idx="216">
                  <c:v>697</c:v>
                </c:pt>
                <c:pt idx="217">
                  <c:v>698</c:v>
                </c:pt>
                <c:pt idx="218">
                  <c:v>699</c:v>
                </c:pt>
                <c:pt idx="219">
                  <c:v>700</c:v>
                </c:pt>
                <c:pt idx="220">
                  <c:v>701</c:v>
                </c:pt>
                <c:pt idx="221">
                  <c:v>702</c:v>
                </c:pt>
                <c:pt idx="222">
                  <c:v>703</c:v>
                </c:pt>
                <c:pt idx="223">
                  <c:v>704</c:v>
                </c:pt>
                <c:pt idx="224">
                  <c:v>705</c:v>
                </c:pt>
                <c:pt idx="225">
                  <c:v>706</c:v>
                </c:pt>
                <c:pt idx="226">
                  <c:v>707</c:v>
                </c:pt>
                <c:pt idx="227">
                  <c:v>708</c:v>
                </c:pt>
                <c:pt idx="228">
                  <c:v>709</c:v>
                </c:pt>
                <c:pt idx="229">
                  <c:v>710</c:v>
                </c:pt>
                <c:pt idx="230">
                  <c:v>711</c:v>
                </c:pt>
                <c:pt idx="231">
                  <c:v>712</c:v>
                </c:pt>
                <c:pt idx="232">
                  <c:v>713</c:v>
                </c:pt>
                <c:pt idx="233">
                  <c:v>714</c:v>
                </c:pt>
                <c:pt idx="234">
                  <c:v>715</c:v>
                </c:pt>
                <c:pt idx="235">
                  <c:v>716</c:v>
                </c:pt>
                <c:pt idx="236">
                  <c:v>717</c:v>
                </c:pt>
                <c:pt idx="237">
                  <c:v>718</c:v>
                </c:pt>
                <c:pt idx="238">
                  <c:v>719</c:v>
                </c:pt>
                <c:pt idx="239">
                  <c:v>720</c:v>
                </c:pt>
              </c:numCache>
            </c:numRef>
          </c:xVal>
          <c:yVal>
            <c:numRef>
              <c:f>exp!$O$5:$O$244</c:f>
              <c:numCache>
                <c:formatCode>General</c:formatCode>
                <c:ptCount val="240"/>
                <c:pt idx="0">
                  <c:v>22.606908538961012</c:v>
                </c:pt>
                <c:pt idx="1">
                  <c:v>20.86586196727982</c:v>
                </c:pt>
                <c:pt idx="2">
                  <c:v>19.90369882015521</c:v>
                </c:pt>
                <c:pt idx="3">
                  <c:v>19.665407354093318</c:v>
                </c:pt>
                <c:pt idx="4">
                  <c:v>19.176222040194631</c:v>
                </c:pt>
                <c:pt idx="5">
                  <c:v>19.880816457239405</c:v>
                </c:pt>
                <c:pt idx="6">
                  <c:v>20.677047697090988</c:v>
                </c:pt>
                <c:pt idx="7">
                  <c:v>22.532166185865776</c:v>
                </c:pt>
                <c:pt idx="8">
                  <c:v>25.30726109802502</c:v>
                </c:pt>
                <c:pt idx="9">
                  <c:v>26.311004067643086</c:v>
                </c:pt>
                <c:pt idx="10">
                  <c:v>28.027356565421343</c:v>
                </c:pt>
                <c:pt idx="11">
                  <c:v>27.975917866928189</c:v>
                </c:pt>
                <c:pt idx="12">
                  <c:v>29.154352606697209</c:v>
                </c:pt>
                <c:pt idx="13">
                  <c:v>30.254861229876667</c:v>
                </c:pt>
                <c:pt idx="14">
                  <c:v>30.279682242537564</c:v>
                </c:pt>
                <c:pt idx="15">
                  <c:v>30.885859747863257</c:v>
                </c:pt>
                <c:pt idx="16">
                  <c:v>30.790841948427307</c:v>
                </c:pt>
                <c:pt idx="17">
                  <c:v>31.160353504625988</c:v>
                </c:pt>
                <c:pt idx="18">
                  <c:v>29.934485050076223</c:v>
                </c:pt>
                <c:pt idx="19">
                  <c:v>29.332159948730791</c:v>
                </c:pt>
                <c:pt idx="20">
                  <c:v>28.798714083642569</c:v>
                </c:pt>
                <c:pt idx="21">
                  <c:v>28.048673815129817</c:v>
                </c:pt>
                <c:pt idx="22">
                  <c:v>26.869025087351002</c:v>
                </c:pt>
                <c:pt idx="23">
                  <c:v>24.490417097466722</c:v>
                </c:pt>
                <c:pt idx="24">
                  <c:v>23.32336265172092</c:v>
                </c:pt>
                <c:pt idx="25">
                  <c:v>21.527139142660705</c:v>
                </c:pt>
                <c:pt idx="26">
                  <c:v>20.534483292709641</c:v>
                </c:pt>
                <c:pt idx="27">
                  <c:v>20.288639936012132</c:v>
                </c:pt>
                <c:pt idx="28">
                  <c:v>19.783951448407031</c:v>
                </c:pt>
                <c:pt idx="29">
                  <c:v>20.510875746030099</c:v>
                </c:pt>
                <c:pt idx="30">
                  <c:v>21.332341004302044</c:v>
                </c:pt>
                <c:pt idx="31">
                  <c:v>23.246251577304054</c:v>
                </c:pt>
                <c:pt idx="32">
                  <c:v>26.109294302393533</c:v>
                </c:pt>
                <c:pt idx="33">
                  <c:v>27.14484771515545</c:v>
                </c:pt>
                <c:pt idx="34">
                  <c:v>28.915594550127562</c:v>
                </c:pt>
                <c:pt idx="35">
                  <c:v>28.862525665577479</c:v>
                </c:pt>
                <c:pt idx="36">
                  <c:v>30.07830714890817</c:v>
                </c:pt>
                <c:pt idx="37">
                  <c:v>31.213692895062923</c:v>
                </c:pt>
                <c:pt idx="38">
                  <c:v>31.239300530829457</c:v>
                </c:pt>
                <c:pt idx="39">
                  <c:v>31.864688905523014</c:v>
                </c:pt>
                <c:pt idx="40">
                  <c:v>31.766659818936763</c:v>
                </c:pt>
                <c:pt idx="41">
                  <c:v>32.147881869460427</c:v>
                </c:pt>
                <c:pt idx="42">
                  <c:v>30.883163410521469</c:v>
                </c:pt>
                <c:pt idx="43">
                  <c:v>30.261749529507913</c:v>
                </c:pt>
                <c:pt idx="44">
                  <c:v>29.711397793220254</c:v>
                </c:pt>
                <c:pt idx="45">
                  <c:v>28.93758738231119</c:v>
                </c:pt>
                <c:pt idx="46">
                  <c:v>27.720553437479253</c:v>
                </c:pt>
                <c:pt idx="47">
                  <c:v>25.266563027479496</c:v>
                </c:pt>
                <c:pt idx="48">
                  <c:v>24.062522500420169</c:v>
                </c:pt>
                <c:pt idx="49">
                  <c:v>22.209373396324072</c:v>
                </c:pt>
                <c:pt idx="50">
                  <c:v>21.185258474247906</c:v>
                </c:pt>
                <c:pt idx="51">
                  <c:v>20.931623893743879</c:v>
                </c:pt>
                <c:pt idx="52">
                  <c:v>20.410940908616745</c:v>
                </c:pt>
                <c:pt idx="53">
                  <c:v>21.160902761410153</c:v>
                </c:pt>
                <c:pt idx="54">
                  <c:v>22.008401750112959</c:v>
                </c:pt>
                <c:pt idx="55">
                  <c:v>23.982967635588082</c:v>
                </c:pt>
                <c:pt idx="56">
                  <c:v>26.936745400006917</c:v>
                </c:pt>
                <c:pt idx="57">
                  <c:v>28.005117386802397</c:v>
                </c:pt>
                <c:pt idx="58">
                  <c:v>29.831982414599761</c:v>
                </c:pt>
                <c:pt idx="59">
                  <c:v>29.777231680427033</c:v>
                </c:pt>
                <c:pt idx="60">
                  <c:v>31.031543493654375</c:v>
                </c:pt>
                <c:pt idx="61">
                  <c:v>32.202911682344329</c:v>
                </c:pt>
                <c:pt idx="62">
                  <c:v>32.229330870735645</c:v>
                </c:pt>
                <c:pt idx="63">
                  <c:v>32.874538942242197</c:v>
                </c:pt>
                <c:pt idx="64">
                  <c:v>32.77340313533044</c:v>
                </c:pt>
                <c:pt idx="65">
                  <c:v>33.166706807076295</c:v>
                </c:pt>
                <c:pt idx="66">
                  <c:v>31.861907116339161</c:v>
                </c:pt>
                <c:pt idx="67">
                  <c:v>31.220799497457335</c:v>
                </c:pt>
                <c:pt idx="68">
                  <c:v>30.653006112115882</c:v>
                </c:pt>
                <c:pt idx="69">
                  <c:v>29.854672239697834</c:v>
                </c:pt>
                <c:pt idx="70">
                  <c:v>28.599068272182766</c:v>
                </c:pt>
                <c:pt idx="71">
                  <c:v>26.067306435856072</c:v>
                </c:pt>
                <c:pt idx="72">
                  <c:v>24.825107671191873</c:v>
                </c:pt>
                <c:pt idx="73">
                  <c:v>22.913228896256488</c:v>
                </c:pt>
                <c:pt idx="74">
                  <c:v>21.856657906753163</c:v>
                </c:pt>
                <c:pt idx="75">
                  <c:v>21.594985184367548</c:v>
                </c:pt>
                <c:pt idx="76">
                  <c:v>21.057800806956035</c:v>
                </c:pt>
                <c:pt idx="77">
                  <c:v>21.831530317008767</c:v>
                </c:pt>
                <c:pt idx="78">
                  <c:v>22.705888092483296</c:v>
                </c:pt>
                <c:pt idx="79">
                  <c:v>24.743031567774651</c:v>
                </c:pt>
                <c:pt idx="80">
                  <c:v>27.7904199302038</c:v>
                </c:pt>
                <c:pt idx="81">
                  <c:v>28.892650571426884</c:v>
                </c:pt>
                <c:pt idx="82">
                  <c:v>30.777412279806075</c:v>
                </c:pt>
                <c:pt idx="83">
                  <c:v>30.720926395132466</c:v>
                </c:pt>
                <c:pt idx="84">
                  <c:v>32.014989634598436</c:v>
                </c:pt>
                <c:pt idx="85">
                  <c:v>33.223480614973802</c:v>
                </c:pt>
                <c:pt idx="86">
                  <c:v>33.250737075570918</c:v>
                </c:pt>
                <c:pt idx="87">
                  <c:v>33.916392966186393</c:v>
                </c:pt>
                <c:pt idx="88">
                  <c:v>33.812051981322767</c:v>
                </c:pt>
                <c:pt idx="89">
                  <c:v>34.217820162875448</c:v>
                </c:pt>
                <c:pt idx="90">
                  <c:v>32.871668993091752</c:v>
                </c:pt>
                <c:pt idx="91">
                  <c:v>32.210243505914143</c:v>
                </c:pt>
                <c:pt idx="92">
                  <c:v>31.624455713888334</c:v>
                </c:pt>
                <c:pt idx="93">
                  <c:v>30.800821186793709</c:v>
                </c:pt>
                <c:pt idx="94">
                  <c:v>29.505424842316813</c:v>
                </c:pt>
                <c:pt idx="95">
                  <c:v>26.893426861493012</c:v>
                </c:pt>
                <c:pt idx="96">
                  <c:v>25.611860555164501</c:v>
                </c:pt>
                <c:pt idx="97">
                  <c:v>23.63939085913789</c:v>
                </c:pt>
                <c:pt idx="98">
                  <c:v>22.549335210308058</c:v>
                </c:pt>
                <c:pt idx="99">
                  <c:v>22.279369602682202</c:v>
                </c:pt>
                <c:pt idx="100">
                  <c:v>21.725160873805578</c:v>
                </c:pt>
                <c:pt idx="101">
                  <c:v>22.52341128147178</c:v>
                </c:pt>
                <c:pt idx="102">
                  <c:v>23.425479047597303</c:v>
                </c:pt>
                <c:pt idx="103">
                  <c:v>25.527183310518652</c:v>
                </c:pt>
                <c:pt idx="104">
                  <c:v>28.671148961331845</c:v>
                </c:pt>
                <c:pt idx="105">
                  <c:v>29.808311299418886</c:v>
                </c:pt>
                <c:pt idx="106">
                  <c:v>31.752804539653187</c:v>
                </c:pt>
                <c:pt idx="107">
                  <c:v>31.694528514398549</c:v>
                </c:pt>
                <c:pt idx="108">
                  <c:v>33.02960297521259</c:v>
                </c:pt>
                <c:pt idx="109">
                  <c:v>34.27639323616544</c:v>
                </c:pt>
                <c:pt idx="110">
                  <c:v>34.304513503649751</c:v>
                </c:pt>
                <c:pt idx="111">
                  <c:v>34.991265242009838</c:v>
                </c:pt>
                <c:pt idx="112">
                  <c:v>34.883617501266428</c:v>
                </c:pt>
                <c:pt idx="113">
                  <c:v>35.302245215647289</c:v>
                </c:pt>
                <c:pt idx="114">
                  <c:v>33.91343206311943</c:v>
                </c:pt>
                <c:pt idx="115">
                  <c:v>33.231044797388329</c:v>
                </c:pt>
                <c:pt idx="116">
                  <c:v>32.626692323151424</c:v>
                </c:pt>
                <c:pt idx="117">
                  <c:v>31.776955317545358</c:v>
                </c:pt>
                <c:pt idx="118">
                  <c:v>30.440505503194199</c:v>
                </c:pt>
                <c:pt idx="119">
                  <c:v>27.745728548294544</c:v>
                </c:pt>
                <c:pt idx="120">
                  <c:v>26.423547071193742</c:v>
                </c:pt>
                <c:pt idx="121">
                  <c:v>24.388566217412972</c:v>
                </c:pt>
                <c:pt idx="122">
                  <c:v>23.263964719406317</c:v>
                </c:pt>
                <c:pt idx="123">
                  <c:v>22.985443409900483</c:v>
                </c:pt>
                <c:pt idx="124">
                  <c:v>22.413670796848955</c:v>
                </c:pt>
                <c:pt idx="125">
                  <c:v>23.237219214041716</c:v>
                </c:pt>
                <c:pt idx="126">
                  <c:v>24.167875150898979</c:v>
                </c:pt>
                <c:pt idx="127">
                  <c:v>26.336186250415434</c:v>
                </c:pt>
                <c:pt idx="128">
                  <c:v>29.579789899808532</c:v>
                </c:pt>
                <c:pt idx="129">
                  <c:v>30.75299098386537</c:v>
                </c:pt>
                <c:pt idx="130">
                  <c:v>32.759108757007347</c:v>
                </c:pt>
                <c:pt idx="131">
                  <c:v>32.698985858355705</c:v>
                </c:pt>
                <c:pt idx="132">
                  <c:v>34.076371260829127</c:v>
                </c:pt>
                <c:pt idx="133">
                  <c:v>35.362674576327628</c:v>
                </c:pt>
                <c:pt idx="134">
                  <c:v>35.391686026312918</c:v>
                </c:pt>
                <c:pt idx="135">
                  <c:v>36.100202178261227</c:v>
                </c:pt>
                <c:pt idx="136">
                  <c:v>35.989142884520547</c:v>
                </c:pt>
                <c:pt idx="137">
                  <c:v>36.421037673750092</c:v>
                </c:pt>
                <c:pt idx="138">
                  <c:v>34.988210502531039</c:v>
                </c:pt>
                <c:pt idx="139">
                  <c:v>34.284197141299742</c:v>
                </c:pt>
                <c:pt idx="140">
                  <c:v>33.660691636254676</c:v>
                </c:pt>
                <c:pt idx="141">
                  <c:v>32.784024917044412</c:v>
                </c:pt>
                <c:pt idx="142">
                  <c:v>31.405220573574908</c:v>
                </c:pt>
                <c:pt idx="143">
                  <c:v>28.62504122811924</c:v>
                </c:pt>
                <c:pt idx="144">
                  <c:v>27.260957411499021</c:v>
                </c:pt>
                <c:pt idx="145">
                  <c:v>25.161484307503411</c:v>
                </c:pt>
                <c:pt idx="146">
                  <c:v>24.001242139430158</c:v>
                </c:pt>
                <c:pt idx="147">
                  <c:v>23.713893982266548</c:v>
                </c:pt>
                <c:pt idx="148">
                  <c:v>23.124000853555909</c:v>
                </c:pt>
                <c:pt idx="149">
                  <c:v>23.973649020280448</c:v>
                </c:pt>
                <c:pt idx="150">
                  <c:v>24.933799139076683</c:v>
                </c:pt>
                <c:pt idx="151">
                  <c:v>27.170827967172176</c:v>
                </c:pt>
                <c:pt idx="152">
                  <c:v>30.517227324822588</c:v>
                </c:pt>
                <c:pt idx="153">
                  <c:v>31.727609288357851</c:v>
                </c:pt>
                <c:pt idx="154">
                  <c:v>33.797304588111707</c:v>
                </c:pt>
                <c:pt idx="155">
                  <c:v>33.735276285280825</c:v>
                </c:pt>
                <c:pt idx="156">
                  <c:v>35.156313540229199</c:v>
                </c:pt>
                <c:pt idx="157">
                  <c:v>36.483382150949616</c:v>
                </c:pt>
                <c:pt idx="158">
                  <c:v>36.513313026632723</c:v>
                </c:pt>
                <c:pt idx="159">
                  <c:v>37.244283346082334</c:v>
                </c:pt>
                <c:pt idx="160">
                  <c:v>37.129704381015365</c:v>
                </c:pt>
                <c:pt idx="161">
                  <c:v>37.575286702863075</c:v>
                </c:pt>
                <c:pt idx="162">
                  <c:v>36.097050628523782</c:v>
                </c:pt>
                <c:pt idx="163">
                  <c:v>35.370725801431369</c:v>
                </c:pt>
                <c:pt idx="164">
                  <c:v>34.727460271142341</c:v>
                </c:pt>
                <c:pt idx="165">
                  <c:v>33.823010386648086</c:v>
                </c:pt>
                <c:pt idx="166">
                  <c:v>32.400509221878693</c:v>
                </c:pt>
                <c:pt idx="167">
                  <c:v>29.532220928539726</c:v>
                </c:pt>
                <c:pt idx="168">
                  <c:v>28.12490681093065</c:v>
                </c:pt>
                <c:pt idx="169">
                  <c:v>25.958897579830612</c:v>
                </c:pt>
                <c:pt idx="170">
                  <c:v>24.761885223932655</c:v>
                </c:pt>
                <c:pt idx="171">
                  <c:v>24.465430480229841</c:v>
                </c:pt>
                <c:pt idx="172">
                  <c:v>23.856842563710192</c:v>
                </c:pt>
                <c:pt idx="173">
                  <c:v>24.733417628572955</c:v>
                </c:pt>
                <c:pt idx="174">
                  <c:v>25.723996653660954</c:v>
                </c:pt>
                <c:pt idx="175">
                  <c:v>28.031921000331636</c:v>
                </c:pt>
                <c:pt idx="176">
                  <c:v>31.484373849488581</c:v>
                </c:pt>
                <c:pt idx="177">
                  <c:v>32.733115022302322</c:v>
                </c:pt>
                <c:pt idx="178">
                  <c:v>34.868402736300382</c:v>
                </c:pt>
                <c:pt idx="179">
                  <c:v>34.80440864356089</c:v>
                </c:pt>
                <c:pt idx="180">
                  <c:v>36.270481157706179</c:v>
                </c:pt>
                <c:pt idx="181">
                  <c:v>37.639606990112902</c:v>
                </c:pt>
                <c:pt idx="182">
                  <c:v>37.670486429769042</c:v>
                </c:pt>
                <c:pt idx="183">
                  <c:v>38.424622530190987</c:v>
                </c:pt>
                <c:pt idx="184">
                  <c:v>38.306412349001889</c:v>
                </c:pt>
                <c:pt idx="185">
                  <c:v>38.766115986309899</c:v>
                </c:pt>
                <c:pt idx="186">
                  <c:v>37.241031917992778</c:v>
                </c:pt>
                <c:pt idx="187">
                  <c:v>36.491688534043149</c:v>
                </c:pt>
                <c:pt idx="188">
                  <c:v>35.828036747314954</c:v>
                </c:pt>
                <c:pt idx="189">
                  <c:v>34.894923198418546</c:v>
                </c:pt>
                <c:pt idx="190">
                  <c:v>33.427340380483329</c:v>
                </c:pt>
                <c:pt idx="191">
                  <c:v>30.468150806201756</c:v>
                </c:pt>
                <c:pt idx="192">
                  <c:v>29.016236340616381</c:v>
                </c:pt>
                <c:pt idx="193">
                  <c:v>26.781582331340545</c:v>
                </c:pt>
                <c:pt idx="194">
                  <c:v>25.546634473384469</c:v>
                </c:pt>
                <c:pt idx="195">
                  <c:v>25.240784538826293</c:v>
                </c:pt>
                <c:pt idx="196">
                  <c:v>24.612909362617202</c:v>
                </c:pt>
                <c:pt idx="197">
                  <c:v>25.517264688070721</c:v>
                </c:pt>
                <c:pt idx="198">
                  <c:v>26.539236966920722</c:v>
                </c:pt>
                <c:pt idx="199">
                  <c:v>28.920303640294815</c:v>
                </c:pt>
                <c:pt idx="200">
                  <c:v>32.482171009293133</c:v>
                </c:pt>
                <c:pt idx="201">
                  <c:v>33.770487064603216</c:v>
                </c:pt>
                <c:pt idx="202">
                  <c:v>35.973445935937235</c:v>
                </c:pt>
                <c:pt idx="203">
                  <c:v>35.907423753826016</c:v>
                </c:pt>
                <c:pt idx="204">
                  <c:v>37.41995877656921</c:v>
                </c:pt>
                <c:pt idx="205">
                  <c:v>38.832474700629696</c:v>
                </c:pt>
                <c:pt idx="206">
                  <c:v>38.864332765979086</c:v>
                </c:pt>
                <c:pt idx="207">
                  <c:v>39.642368813171593</c:v>
                </c:pt>
                <c:pt idx="208">
                  <c:v>39.520412336006771</c:v>
                </c:pt>
                <c:pt idx="209">
                  <c:v>39.994684818985675</c:v>
                </c:pt>
                <c:pt idx="210">
                  <c:v>38.421268058422413</c:v>
                </c:pt>
                <c:pt idx="211">
                  <c:v>37.648176617617743</c:v>
                </c:pt>
                <c:pt idx="212">
                  <c:v>36.963492496847813</c:v>
                </c:pt>
                <c:pt idx="213">
                  <c:v>36.000806879810078</c:v>
                </c:pt>
                <c:pt idx="214">
                  <c:v>34.486713688998663</c:v>
                </c:pt>
                <c:pt idx="215">
                  <c:v>31.43374200659397</c:v>
                </c:pt>
                <c:pt idx="216">
                  <c:v>29.935813726760109</c:v>
                </c:pt>
                <c:pt idx="217">
                  <c:v>27.630339461243498</c:v>
                </c:pt>
                <c:pt idx="218">
                  <c:v>26.356253856065063</c:v>
                </c:pt>
                <c:pt idx="219">
                  <c:v>26.040710979938883</c:v>
                </c:pt>
                <c:pt idx="220">
                  <c:v>25.39293729564676</c:v>
                </c:pt>
                <c:pt idx="221">
                  <c:v>26.325953288754185</c:v>
                </c:pt>
                <c:pt idx="222">
                  <c:v>27.380313730764435</c:v>
                </c:pt>
                <c:pt idx="223">
                  <c:v>29.836840744412584</c:v>
                </c:pt>
                <c:pt idx="224">
                  <c:v>33.511590178697546</c:v>
                </c:pt>
                <c:pt idx="225">
                  <c:v>34.840735316620624</c:v>
                </c:pt>
                <c:pt idx="226">
                  <c:v>37.113509967537595</c:v>
                </c:pt>
                <c:pt idx="227">
                  <c:v>37.045395422208045</c:v>
                </c:pt>
                <c:pt idx="228">
                  <c:v>38.605865435083579</c:v>
                </c:pt>
                <c:pt idx="229">
                  <c:v>40.063146561842515</c:v>
                </c:pt>
                <c:pt idx="230">
                  <c:v>40.096014267316079</c:v>
                </c:pt>
                <c:pt idx="231">
                  <c:v>40.898707694128881</c:v>
                </c:pt>
                <c:pt idx="232">
                  <c:v>40.772886194044538</c:v>
                </c:pt>
                <c:pt idx="233">
                  <c:v>41.262189235952519</c:v>
                </c:pt>
                <c:pt idx="234">
                  <c:v>39.638908032082107</c:v>
                </c:pt>
                <c:pt idx="235">
                  <c:v>38.841315915240742</c:v>
                </c:pt>
                <c:pt idx="236">
                  <c:v>38.134932907450448</c:v>
                </c:pt>
                <c:pt idx="237">
                  <c:v>37.141738029562973</c:v>
                </c:pt>
                <c:pt idx="238">
                  <c:v>35.579660467434742</c:v>
                </c:pt>
                <c:pt idx="239">
                  <c:v>32.429934551065301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400960"/>
        <c:axId val="295402880"/>
      </c:scatterChart>
      <c:valAx>
        <c:axId val="295400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95402880"/>
        <c:crosses val="autoZero"/>
        <c:crossBetween val="midCat"/>
      </c:valAx>
      <c:valAx>
        <c:axId val="2954028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GW load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954009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79046407606435"/>
          <c:y val="6.5289442986293383E-2"/>
          <c:w val="0.82041796347559071"/>
          <c:h val="0.73444808982210552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2"/>
          </c:marker>
          <c:trendline>
            <c:trendlineType val="linear"/>
            <c:dispRSqr val="0"/>
            <c:dispEq val="1"/>
            <c:trendlineLbl>
              <c:layout>
                <c:manualLayout>
                  <c:x val="-0.26623203402551071"/>
                  <c:y val="-0.15719196558763487"/>
                </c:manualLayout>
              </c:layout>
              <c:numFmt formatCode="General" sourceLinked="0"/>
            </c:trendlineLbl>
          </c:trendline>
          <c:xVal>
            <c:numRef>
              <c:f>linear!$C$5:$C$484</c:f>
              <c:numCache>
                <c:formatCode>General</c:formatCode>
                <c:ptCount val="4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</c:numCache>
            </c:numRef>
          </c:xVal>
          <c:yVal>
            <c:numRef>
              <c:f>linear!$D$5:$D$484</c:f>
              <c:numCache>
                <c:formatCode>0.0</c:formatCode>
                <c:ptCount val="480"/>
                <c:pt idx="0">
                  <c:v>12.077090005916238</c:v>
                </c:pt>
                <c:pt idx="1">
                  <c:v>10.783846435534434</c:v>
                </c:pt>
                <c:pt idx="2">
                  <c:v>11.025491297814245</c:v>
                </c:pt>
                <c:pt idx="3">
                  <c:v>11.223649892824799</c:v>
                </c:pt>
                <c:pt idx="4">
                  <c:v>11.061547473074736</c:v>
                </c:pt>
                <c:pt idx="5">
                  <c:v>11.650456000209958</c:v>
                </c:pt>
                <c:pt idx="6">
                  <c:v>10.058846506889017</c:v>
                </c:pt>
                <c:pt idx="7">
                  <c:v>12.286665567541643</c:v>
                </c:pt>
                <c:pt idx="8">
                  <c:v>14.195631966587154</c:v>
                </c:pt>
                <c:pt idx="9">
                  <c:v>13.536417877353088</c:v>
                </c:pt>
                <c:pt idx="10">
                  <c:v>14.480920373439355</c:v>
                </c:pt>
                <c:pt idx="11">
                  <c:v>14.252907669849659</c:v>
                </c:pt>
                <c:pt idx="12">
                  <c:v>14.545196552667795</c:v>
                </c:pt>
                <c:pt idx="13">
                  <c:v>15.56715565560329</c:v>
                </c:pt>
                <c:pt idx="14">
                  <c:v>15.953493395356187</c:v>
                </c:pt>
                <c:pt idx="15">
                  <c:v>14.939914647581908</c:v>
                </c:pt>
                <c:pt idx="16">
                  <c:v>16.290306149019397</c:v>
                </c:pt>
                <c:pt idx="17">
                  <c:v>16.315934866286593</c:v>
                </c:pt>
                <c:pt idx="18">
                  <c:v>16.362741121090227</c:v>
                </c:pt>
                <c:pt idx="19">
                  <c:v>15.452253318109522</c:v>
                </c:pt>
                <c:pt idx="20">
                  <c:v>15.202073382864969</c:v>
                </c:pt>
                <c:pt idx="21">
                  <c:v>15.000733909840466</c:v>
                </c:pt>
                <c:pt idx="22">
                  <c:v>15.396833970313441</c:v>
                </c:pt>
                <c:pt idx="23">
                  <c:v>13.174217443731893</c:v>
                </c:pt>
                <c:pt idx="24">
                  <c:v>12.511434964435091</c:v>
                </c:pt>
                <c:pt idx="25">
                  <c:v>11.560901263935824</c:v>
                </c:pt>
                <c:pt idx="26">
                  <c:v>12.325572684633554</c:v>
                </c:pt>
                <c:pt idx="27">
                  <c:v>11.337155004643721</c:v>
                </c:pt>
                <c:pt idx="28">
                  <c:v>12.026155121594694</c:v>
                </c:pt>
                <c:pt idx="29">
                  <c:v>10.681411294907035</c:v>
                </c:pt>
                <c:pt idx="30">
                  <c:v>12.596584122004014</c:v>
                </c:pt>
                <c:pt idx="31">
                  <c:v>11.772848508934171</c:v>
                </c:pt>
                <c:pt idx="32">
                  <c:v>14.236071672264778</c:v>
                </c:pt>
                <c:pt idx="33">
                  <c:v>15.408682360960748</c:v>
                </c:pt>
                <c:pt idx="34">
                  <c:v>16.930694458648826</c:v>
                </c:pt>
                <c:pt idx="35">
                  <c:v>15.968107539660888</c:v>
                </c:pt>
                <c:pt idx="36">
                  <c:v>16.073505957599391</c:v>
                </c:pt>
                <c:pt idx="37">
                  <c:v>17.427306983088009</c:v>
                </c:pt>
                <c:pt idx="38">
                  <c:v>16.767281168020929</c:v>
                </c:pt>
                <c:pt idx="39">
                  <c:v>17.86261165576256</c:v>
                </c:pt>
                <c:pt idx="40">
                  <c:v>16.022389522807021</c:v>
                </c:pt>
                <c:pt idx="41">
                  <c:v>16.425334930180718</c:v>
                </c:pt>
                <c:pt idx="42">
                  <c:v>15.46713461666287</c:v>
                </c:pt>
                <c:pt idx="43">
                  <c:v>15.917941405788191</c:v>
                </c:pt>
                <c:pt idx="44">
                  <c:v>15.89254303733312</c:v>
                </c:pt>
                <c:pt idx="45">
                  <c:v>15.764306644114924</c:v>
                </c:pt>
                <c:pt idx="46">
                  <c:v>14.621288096642083</c:v>
                </c:pt>
                <c:pt idx="47">
                  <c:v>15.122839431598695</c:v>
                </c:pt>
                <c:pt idx="48">
                  <c:v>11.87455558780019</c:v>
                </c:pt>
                <c:pt idx="49">
                  <c:v>11.771295716051931</c:v>
                </c:pt>
                <c:pt idx="50">
                  <c:v>10.066511918118431</c:v>
                </c:pt>
                <c:pt idx="51">
                  <c:v>12.002978595347759</c:v>
                </c:pt>
                <c:pt idx="52">
                  <c:v>10.363336545632531</c:v>
                </c:pt>
                <c:pt idx="53">
                  <c:v>11.002608162997044</c:v>
                </c:pt>
                <c:pt idx="54">
                  <c:v>12.433170572073736</c:v>
                </c:pt>
                <c:pt idx="55">
                  <c:v>13.497139951647023</c:v>
                </c:pt>
                <c:pt idx="56">
                  <c:v>14.902788287550257</c:v>
                </c:pt>
                <c:pt idx="57">
                  <c:v>15.638256916697726</c:v>
                </c:pt>
                <c:pt idx="58">
                  <c:v>14.820493313169044</c:v>
                </c:pt>
                <c:pt idx="59">
                  <c:v>15.595519143736961</c:v>
                </c:pt>
                <c:pt idx="60">
                  <c:v>17.590890821534511</c:v>
                </c:pt>
                <c:pt idx="61">
                  <c:v>17.644084487513666</c:v>
                </c:pt>
                <c:pt idx="62">
                  <c:v>16.778640437101942</c:v>
                </c:pt>
                <c:pt idx="63">
                  <c:v>17.513417924886671</c:v>
                </c:pt>
                <c:pt idx="64">
                  <c:v>17.904467936983437</c:v>
                </c:pt>
                <c:pt idx="65">
                  <c:v>18.159196274450458</c:v>
                </c:pt>
                <c:pt idx="66">
                  <c:v>17.362561622511556</c:v>
                </c:pt>
                <c:pt idx="67">
                  <c:v>15.937871673181013</c:v>
                </c:pt>
                <c:pt idx="68">
                  <c:v>17.94113724441338</c:v>
                </c:pt>
                <c:pt idx="69">
                  <c:v>16.609423002615674</c:v>
                </c:pt>
                <c:pt idx="70">
                  <c:v>15.362203811544695</c:v>
                </c:pt>
                <c:pt idx="71">
                  <c:v>14.618779897762325</c:v>
                </c:pt>
                <c:pt idx="72">
                  <c:v>13.975552002194124</c:v>
                </c:pt>
                <c:pt idx="73">
                  <c:v>12.187340152241859</c:v>
                </c:pt>
                <c:pt idx="74">
                  <c:v>11.353074612443809</c:v>
                </c:pt>
                <c:pt idx="75">
                  <c:v>12.169110286430453</c:v>
                </c:pt>
                <c:pt idx="76">
                  <c:v>10.719045569248042</c:v>
                </c:pt>
                <c:pt idx="77">
                  <c:v>10.802375434803126</c:v>
                </c:pt>
                <c:pt idx="78">
                  <c:v>12.77754681641764</c:v>
                </c:pt>
                <c:pt idx="79">
                  <c:v>14.018677915218438</c:v>
                </c:pt>
                <c:pt idx="80">
                  <c:v>16.328664001942624</c:v>
                </c:pt>
                <c:pt idx="81">
                  <c:v>16.770613865020117</c:v>
                </c:pt>
                <c:pt idx="82">
                  <c:v>17.457793491978777</c:v>
                </c:pt>
                <c:pt idx="83">
                  <c:v>17.108544122574504</c:v>
                </c:pt>
                <c:pt idx="84">
                  <c:v>17.512699072051319</c:v>
                </c:pt>
                <c:pt idx="85">
                  <c:v>18.290611192022272</c:v>
                </c:pt>
                <c:pt idx="86">
                  <c:v>18.111023517797832</c:v>
                </c:pt>
                <c:pt idx="87">
                  <c:v>17.29593672100042</c:v>
                </c:pt>
                <c:pt idx="88">
                  <c:v>16.69528725339535</c:v>
                </c:pt>
                <c:pt idx="89">
                  <c:v>18.950110185371155</c:v>
                </c:pt>
                <c:pt idx="90">
                  <c:v>18.154734846613245</c:v>
                </c:pt>
                <c:pt idx="91">
                  <c:v>17.730788509203233</c:v>
                </c:pt>
                <c:pt idx="92">
                  <c:v>17.068078932950637</c:v>
                </c:pt>
                <c:pt idx="93">
                  <c:v>15.843341767980155</c:v>
                </c:pt>
                <c:pt idx="94">
                  <c:v>16.742200473903033</c:v>
                </c:pt>
                <c:pt idx="95">
                  <c:v>14.232505189367098</c:v>
                </c:pt>
                <c:pt idx="96">
                  <c:v>13.220484510947079</c:v>
                </c:pt>
                <c:pt idx="97">
                  <c:v>12.433289884681626</c:v>
                </c:pt>
                <c:pt idx="98">
                  <c:v>11.996600018227833</c:v>
                </c:pt>
                <c:pt idx="99">
                  <c:v>11.605275188770975</c:v>
                </c:pt>
                <c:pt idx="100">
                  <c:v>11.438446874907253</c:v>
                </c:pt>
                <c:pt idx="101">
                  <c:v>12.579508034138442</c:v>
                </c:pt>
                <c:pt idx="102">
                  <c:v>13.034980774452174</c:v>
                </c:pt>
                <c:pt idx="103">
                  <c:v>13.567002902337109</c:v>
                </c:pt>
                <c:pt idx="104">
                  <c:v>16.136329552233899</c:v>
                </c:pt>
                <c:pt idx="105">
                  <c:v>14.692235940494898</c:v>
                </c:pt>
                <c:pt idx="106">
                  <c:v>17.345678423183507</c:v>
                </c:pt>
                <c:pt idx="107">
                  <c:v>17.420960365728568</c:v>
                </c:pt>
                <c:pt idx="108">
                  <c:v>18.073963658885354</c:v>
                </c:pt>
                <c:pt idx="109">
                  <c:v>17.819007115123551</c:v>
                </c:pt>
                <c:pt idx="110">
                  <c:v>18.164911807474947</c:v>
                </c:pt>
                <c:pt idx="111">
                  <c:v>19.605194468985214</c:v>
                </c:pt>
                <c:pt idx="112">
                  <c:v>19.628444132604837</c:v>
                </c:pt>
                <c:pt idx="113">
                  <c:v>19.170084971811157</c:v>
                </c:pt>
                <c:pt idx="114">
                  <c:v>18.925427793200388</c:v>
                </c:pt>
                <c:pt idx="115">
                  <c:v>19.159746693687342</c:v>
                </c:pt>
                <c:pt idx="116">
                  <c:v>17.658780165470841</c:v>
                </c:pt>
                <c:pt idx="117">
                  <c:v>17.708492357882822</c:v>
                </c:pt>
                <c:pt idx="118">
                  <c:v>17.743527599016119</c:v>
                </c:pt>
                <c:pt idx="119">
                  <c:v>14.641354956628401</c:v>
                </c:pt>
                <c:pt idx="120">
                  <c:v>14.951936290286598</c:v>
                </c:pt>
                <c:pt idx="121">
                  <c:v>13.450401872644782</c:v>
                </c:pt>
                <c:pt idx="122">
                  <c:v>13.347766100491835</c:v>
                </c:pt>
                <c:pt idx="123">
                  <c:v>12.139989656450258</c:v>
                </c:pt>
                <c:pt idx="124">
                  <c:v>11.626726966872054</c:v>
                </c:pt>
                <c:pt idx="125">
                  <c:v>13.097691779971649</c:v>
                </c:pt>
                <c:pt idx="126">
                  <c:v>12.709326232352566</c:v>
                </c:pt>
                <c:pt idx="127">
                  <c:v>14.797115013802816</c:v>
                </c:pt>
                <c:pt idx="128">
                  <c:v>16.028147216514224</c:v>
                </c:pt>
                <c:pt idx="129">
                  <c:v>16.331508179280373</c:v>
                </c:pt>
                <c:pt idx="130">
                  <c:v>17.004209468401278</c:v>
                </c:pt>
                <c:pt idx="131">
                  <c:v>16.815808919725818</c:v>
                </c:pt>
                <c:pt idx="132">
                  <c:v>20.428609853773647</c:v>
                </c:pt>
                <c:pt idx="133">
                  <c:v>18.436651689735864</c:v>
                </c:pt>
                <c:pt idx="134">
                  <c:v>19.321378051483656</c:v>
                </c:pt>
                <c:pt idx="135">
                  <c:v>19.143861297555535</c:v>
                </c:pt>
                <c:pt idx="136">
                  <c:v>22.192396454062926</c:v>
                </c:pt>
                <c:pt idx="137">
                  <c:v>20.513089708595874</c:v>
                </c:pt>
                <c:pt idx="138">
                  <c:v>19.671753681569164</c:v>
                </c:pt>
                <c:pt idx="139">
                  <c:v>19.462241529948461</c:v>
                </c:pt>
                <c:pt idx="140">
                  <c:v>18.084590046774981</c:v>
                </c:pt>
                <c:pt idx="141">
                  <c:v>18.198076327893851</c:v>
                </c:pt>
                <c:pt idx="142">
                  <c:v>16.517519850827185</c:v>
                </c:pt>
                <c:pt idx="143">
                  <c:v>14.401485109671917</c:v>
                </c:pt>
                <c:pt idx="144">
                  <c:v>15.567696047305139</c:v>
                </c:pt>
                <c:pt idx="145">
                  <c:v>13.556531657768449</c:v>
                </c:pt>
                <c:pt idx="146">
                  <c:v>12.156948792972679</c:v>
                </c:pt>
                <c:pt idx="147">
                  <c:v>13.078988143166692</c:v>
                </c:pt>
                <c:pt idx="148">
                  <c:v>12.950072663219585</c:v>
                </c:pt>
                <c:pt idx="149">
                  <c:v>13.075944661687096</c:v>
                </c:pt>
                <c:pt idx="150">
                  <c:v>13.755110001946701</c:v>
                </c:pt>
                <c:pt idx="151">
                  <c:v>14.363697790926526</c:v>
                </c:pt>
                <c:pt idx="152">
                  <c:v>16.651477444440619</c:v>
                </c:pt>
                <c:pt idx="153">
                  <c:v>17.540786365878933</c:v>
                </c:pt>
                <c:pt idx="154">
                  <c:v>18.871664692271036</c:v>
                </c:pt>
                <c:pt idx="155">
                  <c:v>16.015773836402627</c:v>
                </c:pt>
                <c:pt idx="156">
                  <c:v>19.578481467597594</c:v>
                </c:pt>
                <c:pt idx="157">
                  <c:v>20.97693935700671</c:v>
                </c:pt>
                <c:pt idx="158">
                  <c:v>18.108976009267728</c:v>
                </c:pt>
                <c:pt idx="159">
                  <c:v>19.997258851885665</c:v>
                </c:pt>
                <c:pt idx="160">
                  <c:v>21.37535433145122</c:v>
                </c:pt>
                <c:pt idx="161">
                  <c:v>21.562172965784974</c:v>
                </c:pt>
                <c:pt idx="162">
                  <c:v>19.638703173897142</c:v>
                </c:pt>
                <c:pt idx="163">
                  <c:v>18.930563049129372</c:v>
                </c:pt>
                <c:pt idx="164">
                  <c:v>20.164946525196285</c:v>
                </c:pt>
                <c:pt idx="165">
                  <c:v>18.210638340839978</c:v>
                </c:pt>
                <c:pt idx="166">
                  <c:v>16.66221430142086</c:v>
                </c:pt>
                <c:pt idx="167">
                  <c:v>16.514810282955459</c:v>
                </c:pt>
                <c:pt idx="168">
                  <c:v>15.072197958921452</c:v>
                </c:pt>
                <c:pt idx="169">
                  <c:v>14.904031469583311</c:v>
                </c:pt>
                <c:pt idx="170">
                  <c:v>13.687528424419988</c:v>
                </c:pt>
                <c:pt idx="171">
                  <c:v>13.918435667355084</c:v>
                </c:pt>
                <c:pt idx="172">
                  <c:v>12.75746919474264</c:v>
                </c:pt>
                <c:pt idx="173">
                  <c:v>12.551883945484436</c:v>
                </c:pt>
                <c:pt idx="174">
                  <c:v>12.818978557693626</c:v>
                </c:pt>
                <c:pt idx="175">
                  <c:v>13.329077918511235</c:v>
                </c:pt>
                <c:pt idx="176">
                  <c:v>16.637966359995787</c:v>
                </c:pt>
                <c:pt idx="177">
                  <c:v>17.867993224085577</c:v>
                </c:pt>
                <c:pt idx="178">
                  <c:v>18.429885232064564</c:v>
                </c:pt>
                <c:pt idx="179">
                  <c:v>19.339625404426716</c:v>
                </c:pt>
                <c:pt idx="180">
                  <c:v>19.963247266558167</c:v>
                </c:pt>
                <c:pt idx="181">
                  <c:v>21.615341920913814</c:v>
                </c:pt>
                <c:pt idx="182">
                  <c:v>20.497187958878222</c:v>
                </c:pt>
                <c:pt idx="183">
                  <c:v>19.402959480901874</c:v>
                </c:pt>
                <c:pt idx="184">
                  <c:v>19.187529141584992</c:v>
                </c:pt>
                <c:pt idx="185">
                  <c:v>20.676343360222692</c:v>
                </c:pt>
                <c:pt idx="186">
                  <c:v>20.939900368239229</c:v>
                </c:pt>
                <c:pt idx="187">
                  <c:v>17.897717953245291</c:v>
                </c:pt>
                <c:pt idx="188">
                  <c:v>18.427705596554379</c:v>
                </c:pt>
                <c:pt idx="189">
                  <c:v>19.289022245502483</c:v>
                </c:pt>
                <c:pt idx="190">
                  <c:v>17.552590728444798</c:v>
                </c:pt>
                <c:pt idx="191">
                  <c:v>15.992476457108079</c:v>
                </c:pt>
                <c:pt idx="192">
                  <c:v>15.405101524798999</c:v>
                </c:pt>
                <c:pt idx="193">
                  <c:v>14.272106407256272</c:v>
                </c:pt>
                <c:pt idx="194">
                  <c:v>13.244507402994287</c:v>
                </c:pt>
                <c:pt idx="195">
                  <c:v>13.795672224878668</c:v>
                </c:pt>
                <c:pt idx="196">
                  <c:v>13.259192080764519</c:v>
                </c:pt>
                <c:pt idx="197">
                  <c:v>14.439499828421162</c:v>
                </c:pt>
                <c:pt idx="198">
                  <c:v>14.491458174479266</c:v>
                </c:pt>
                <c:pt idx="199">
                  <c:v>15.793775531039127</c:v>
                </c:pt>
                <c:pt idx="200">
                  <c:v>17.242610823634077</c:v>
                </c:pt>
                <c:pt idx="201">
                  <c:v>18.327239597076655</c:v>
                </c:pt>
                <c:pt idx="202">
                  <c:v>18.992593650298257</c:v>
                </c:pt>
                <c:pt idx="203">
                  <c:v>18.515271715514473</c:v>
                </c:pt>
                <c:pt idx="204">
                  <c:v>20.538930050461893</c:v>
                </c:pt>
                <c:pt idx="205">
                  <c:v>20.887148080508837</c:v>
                </c:pt>
                <c:pt idx="206">
                  <c:v>21.81334911037403</c:v>
                </c:pt>
                <c:pt idx="207">
                  <c:v>20.38781272479147</c:v>
                </c:pt>
                <c:pt idx="208">
                  <c:v>21.893803580936751</c:v>
                </c:pt>
                <c:pt idx="209">
                  <c:v>21.325805242739769</c:v>
                </c:pt>
                <c:pt idx="210">
                  <c:v>20.706720137158751</c:v>
                </c:pt>
                <c:pt idx="211">
                  <c:v>20.804296018153607</c:v>
                </c:pt>
                <c:pt idx="212">
                  <c:v>21.342378956703342</c:v>
                </c:pt>
                <c:pt idx="213">
                  <c:v>18.094310472001499</c:v>
                </c:pt>
                <c:pt idx="214">
                  <c:v>17.149320690100947</c:v>
                </c:pt>
                <c:pt idx="215">
                  <c:v>17.22948590748377</c:v>
                </c:pt>
                <c:pt idx="216">
                  <c:v>16.950460517573713</c:v>
                </c:pt>
                <c:pt idx="217">
                  <c:v>14.370696514244006</c:v>
                </c:pt>
                <c:pt idx="218">
                  <c:v>12.687666125978136</c:v>
                </c:pt>
                <c:pt idx="219">
                  <c:v>13.147533084032377</c:v>
                </c:pt>
                <c:pt idx="220">
                  <c:v>13.754437849231129</c:v>
                </c:pt>
                <c:pt idx="221">
                  <c:v>14.289082673823126</c:v>
                </c:pt>
                <c:pt idx="222">
                  <c:v>14.007504206306699</c:v>
                </c:pt>
                <c:pt idx="223">
                  <c:v>15.524353340659012</c:v>
                </c:pt>
                <c:pt idx="224">
                  <c:v>17.965990628764271</c:v>
                </c:pt>
                <c:pt idx="225">
                  <c:v>18.790299748484461</c:v>
                </c:pt>
                <c:pt idx="226">
                  <c:v>19.041192119218351</c:v>
                </c:pt>
                <c:pt idx="227">
                  <c:v>20.417867351452998</c:v>
                </c:pt>
                <c:pt idx="228">
                  <c:v>19.9247414309413</c:v>
                </c:pt>
                <c:pt idx="229">
                  <c:v>20.399497437979083</c:v>
                </c:pt>
                <c:pt idx="230">
                  <c:v>22.786210480632096</c:v>
                </c:pt>
                <c:pt idx="231">
                  <c:v>23.575093915896236</c:v>
                </c:pt>
                <c:pt idx="232">
                  <c:v>21.141242557915504</c:v>
                </c:pt>
                <c:pt idx="233">
                  <c:v>21.540759308107017</c:v>
                </c:pt>
                <c:pt idx="234">
                  <c:v>21.32620757715469</c:v>
                </c:pt>
                <c:pt idx="235">
                  <c:v>22.431334423448668</c:v>
                </c:pt>
                <c:pt idx="236">
                  <c:v>20.764864205891477</c:v>
                </c:pt>
                <c:pt idx="237">
                  <c:v>21.591697441266888</c:v>
                </c:pt>
                <c:pt idx="238">
                  <c:v>18.992237134786738</c:v>
                </c:pt>
                <c:pt idx="239">
                  <c:v>18.609649640559134</c:v>
                </c:pt>
                <c:pt idx="240">
                  <c:v>15.947566506824797</c:v>
                </c:pt>
                <c:pt idx="241">
                  <c:v>14.733778917438741</c:v>
                </c:pt>
                <c:pt idx="242">
                  <c:v>15.512460370754219</c:v>
                </c:pt>
                <c:pt idx="243">
                  <c:v>14.830044786791866</c:v>
                </c:pt>
                <c:pt idx="244">
                  <c:v>12.812670182209624</c:v>
                </c:pt>
                <c:pt idx="245">
                  <c:v>15.325019604851445</c:v>
                </c:pt>
                <c:pt idx="246">
                  <c:v>15.023455072740383</c:v>
                </c:pt>
                <c:pt idx="247">
                  <c:v>15.75979451170601</c:v>
                </c:pt>
                <c:pt idx="248">
                  <c:v>16.388114082575804</c:v>
                </c:pt>
                <c:pt idx="249">
                  <c:v>18.443640251482716</c:v>
                </c:pt>
                <c:pt idx="250">
                  <c:v>20.633846459872736</c:v>
                </c:pt>
                <c:pt idx="251">
                  <c:v>21.883237406359861</c:v>
                </c:pt>
                <c:pt idx="252">
                  <c:v>21.461494572827913</c:v>
                </c:pt>
                <c:pt idx="253">
                  <c:v>21.936944260375643</c:v>
                </c:pt>
                <c:pt idx="254">
                  <c:v>22.542088218916771</c:v>
                </c:pt>
                <c:pt idx="255">
                  <c:v>22.060749341331277</c:v>
                </c:pt>
                <c:pt idx="256">
                  <c:v>23.578306037380262</c:v>
                </c:pt>
                <c:pt idx="257">
                  <c:v>21.826291593538542</c:v>
                </c:pt>
                <c:pt idx="258">
                  <c:v>24.40229064042515</c:v>
                </c:pt>
                <c:pt idx="259">
                  <c:v>21.940022065025651</c:v>
                </c:pt>
                <c:pt idx="260">
                  <c:v>21.404006038454156</c:v>
                </c:pt>
                <c:pt idx="261">
                  <c:v>19.532390417553199</c:v>
                </c:pt>
                <c:pt idx="262">
                  <c:v>20.235467663047775</c:v>
                </c:pt>
                <c:pt idx="263">
                  <c:v>19.067521545969679</c:v>
                </c:pt>
                <c:pt idx="264">
                  <c:v>16.351646899133581</c:v>
                </c:pt>
                <c:pt idx="265">
                  <c:v>15.705988857895745</c:v>
                </c:pt>
                <c:pt idx="266">
                  <c:v>14.067784038824179</c:v>
                </c:pt>
                <c:pt idx="267">
                  <c:v>15.592093186452324</c:v>
                </c:pt>
                <c:pt idx="268">
                  <c:v>15.201087993579259</c:v>
                </c:pt>
                <c:pt idx="269">
                  <c:v>14.977703060825698</c:v>
                </c:pt>
                <c:pt idx="270">
                  <c:v>13.917910744719563</c:v>
                </c:pt>
                <c:pt idx="271">
                  <c:v>17.644118530329884</c:v>
                </c:pt>
                <c:pt idx="272">
                  <c:v>19.120265146457225</c:v>
                </c:pt>
                <c:pt idx="273">
                  <c:v>21.018978271648802</c:v>
                </c:pt>
                <c:pt idx="274">
                  <c:v>19.766780744058117</c:v>
                </c:pt>
                <c:pt idx="275">
                  <c:v>22.84995502261086</c:v>
                </c:pt>
                <c:pt idx="276">
                  <c:v>21.559170428378977</c:v>
                </c:pt>
                <c:pt idx="277">
                  <c:v>21.824940653609218</c:v>
                </c:pt>
                <c:pt idx="278">
                  <c:v>20.990936859342121</c:v>
                </c:pt>
                <c:pt idx="279">
                  <c:v>24.719395582631645</c:v>
                </c:pt>
                <c:pt idx="280">
                  <c:v>22.0883888683585</c:v>
                </c:pt>
                <c:pt idx="281">
                  <c:v>24.832425862137899</c:v>
                </c:pt>
                <c:pt idx="282">
                  <c:v>21.185116633528647</c:v>
                </c:pt>
                <c:pt idx="283">
                  <c:v>21.342100844313013</c:v>
                </c:pt>
                <c:pt idx="284">
                  <c:v>19.994047950447108</c:v>
                </c:pt>
                <c:pt idx="285">
                  <c:v>22.837867782736541</c:v>
                </c:pt>
                <c:pt idx="286">
                  <c:v>20.000819347965695</c:v>
                </c:pt>
                <c:pt idx="287">
                  <c:v>18.616903724552554</c:v>
                </c:pt>
                <c:pt idx="288">
                  <c:v>18.334910230121892</c:v>
                </c:pt>
                <c:pt idx="289">
                  <c:v>18.025176728135719</c:v>
                </c:pt>
                <c:pt idx="290">
                  <c:v>15.482765232670111</c:v>
                </c:pt>
                <c:pt idx="291">
                  <c:v>14.26777788940147</c:v>
                </c:pt>
                <c:pt idx="292">
                  <c:v>14.455979840995658</c:v>
                </c:pt>
                <c:pt idx="293">
                  <c:v>15.933920263970608</c:v>
                </c:pt>
                <c:pt idx="294">
                  <c:v>16.801434698043352</c:v>
                </c:pt>
                <c:pt idx="295">
                  <c:v>18.178070872235008</c:v>
                </c:pt>
                <c:pt idx="296">
                  <c:v>17.763193156744268</c:v>
                </c:pt>
                <c:pt idx="297">
                  <c:v>18.983903534210871</c:v>
                </c:pt>
                <c:pt idx="298">
                  <c:v>21.230538774478987</c:v>
                </c:pt>
                <c:pt idx="299">
                  <c:v>21.499333301619096</c:v>
                </c:pt>
                <c:pt idx="300">
                  <c:v>22.130946559843121</c:v>
                </c:pt>
                <c:pt idx="301">
                  <c:v>24.361320172981248</c:v>
                </c:pt>
                <c:pt idx="302">
                  <c:v>22.66922511950651</c:v>
                </c:pt>
                <c:pt idx="303">
                  <c:v>23.686732560045197</c:v>
                </c:pt>
                <c:pt idx="304">
                  <c:v>23.62742977196616</c:v>
                </c:pt>
                <c:pt idx="305">
                  <c:v>25.544803293963177</c:v>
                </c:pt>
                <c:pt idx="306">
                  <c:v>21.646639191485082</c:v>
                </c:pt>
                <c:pt idx="307">
                  <c:v>21.391694574310335</c:v>
                </c:pt>
                <c:pt idx="308">
                  <c:v>21.850399698452414</c:v>
                </c:pt>
                <c:pt idx="309">
                  <c:v>20.634738119088606</c:v>
                </c:pt>
                <c:pt idx="310">
                  <c:v>19.096197994160764</c:v>
                </c:pt>
                <c:pt idx="311">
                  <c:v>16.823340042393234</c:v>
                </c:pt>
                <c:pt idx="312">
                  <c:v>18.528826645430257</c:v>
                </c:pt>
                <c:pt idx="313">
                  <c:v>16.630540138670877</c:v>
                </c:pt>
                <c:pt idx="314">
                  <c:v>16.325955012999952</c:v>
                </c:pt>
                <c:pt idx="315">
                  <c:v>13.906195698146513</c:v>
                </c:pt>
                <c:pt idx="316">
                  <c:v>16.220768372425592</c:v>
                </c:pt>
                <c:pt idx="317">
                  <c:v>14.210624738076664</c:v>
                </c:pt>
                <c:pt idx="318">
                  <c:v>16.153279512179783</c:v>
                </c:pt>
                <c:pt idx="319">
                  <c:v>17.365845018981439</c:v>
                </c:pt>
                <c:pt idx="320">
                  <c:v>19.665314272334239</c:v>
                </c:pt>
                <c:pt idx="321">
                  <c:v>21.162511107431573</c:v>
                </c:pt>
                <c:pt idx="322">
                  <c:v>23.937175512422257</c:v>
                </c:pt>
                <c:pt idx="323">
                  <c:v>22.284207996389863</c:v>
                </c:pt>
                <c:pt idx="324">
                  <c:v>22.59830060946199</c:v>
                </c:pt>
                <c:pt idx="325">
                  <c:v>23.138361889463468</c:v>
                </c:pt>
                <c:pt idx="326">
                  <c:v>25.085735678126497</c:v>
                </c:pt>
                <c:pt idx="327">
                  <c:v>26.113571055439479</c:v>
                </c:pt>
                <c:pt idx="328">
                  <c:v>22.854979591025426</c:v>
                </c:pt>
                <c:pt idx="329">
                  <c:v>25.639699986537686</c:v>
                </c:pt>
                <c:pt idx="330">
                  <c:v>25.763005431829519</c:v>
                </c:pt>
                <c:pt idx="331">
                  <c:v>22.343812195218149</c:v>
                </c:pt>
                <c:pt idx="332">
                  <c:v>22.790163807879313</c:v>
                </c:pt>
                <c:pt idx="333">
                  <c:v>21.515000646062482</c:v>
                </c:pt>
                <c:pt idx="334">
                  <c:v>21.925231702677692</c:v>
                </c:pt>
                <c:pt idx="335">
                  <c:v>19.662029151410042</c:v>
                </c:pt>
                <c:pt idx="336">
                  <c:v>18.589340475282345</c:v>
                </c:pt>
                <c:pt idx="337">
                  <c:v>16.527511321561676</c:v>
                </c:pt>
                <c:pt idx="338">
                  <c:v>16.229026387675841</c:v>
                </c:pt>
                <c:pt idx="339">
                  <c:v>16.536422288143825</c:v>
                </c:pt>
                <c:pt idx="340">
                  <c:v>15.778102804917904</c:v>
                </c:pt>
                <c:pt idx="341">
                  <c:v>17.029704838267094</c:v>
                </c:pt>
                <c:pt idx="342">
                  <c:v>16.213777449266857</c:v>
                </c:pt>
                <c:pt idx="343">
                  <c:v>19.518170615442724</c:v>
                </c:pt>
                <c:pt idx="344">
                  <c:v>21.621426525996675</c:v>
                </c:pt>
                <c:pt idx="345">
                  <c:v>20.385389341017113</c:v>
                </c:pt>
                <c:pt idx="346">
                  <c:v>23.136379426972429</c:v>
                </c:pt>
                <c:pt idx="347">
                  <c:v>21.452017442407815</c:v>
                </c:pt>
                <c:pt idx="348">
                  <c:v>24.335411534943994</c:v>
                </c:pt>
                <c:pt idx="349">
                  <c:v>26.002493247154998</c:v>
                </c:pt>
                <c:pt idx="350">
                  <c:v>26.401433990320893</c:v>
                </c:pt>
                <c:pt idx="351">
                  <c:v>25.407267570627788</c:v>
                </c:pt>
                <c:pt idx="352">
                  <c:v>24.394842418549985</c:v>
                </c:pt>
                <c:pt idx="353">
                  <c:v>25.916710173351291</c:v>
                </c:pt>
                <c:pt idx="354">
                  <c:v>25.155107352877721</c:v>
                </c:pt>
                <c:pt idx="355">
                  <c:v>24.675534580562186</c:v>
                </c:pt>
                <c:pt idx="356">
                  <c:v>22.267427528328074</c:v>
                </c:pt>
                <c:pt idx="357">
                  <c:v>23.807587348141826</c:v>
                </c:pt>
                <c:pt idx="358">
                  <c:v>23.581614761211281</c:v>
                </c:pt>
                <c:pt idx="359">
                  <c:v>20.246931313543666</c:v>
                </c:pt>
                <c:pt idx="360">
                  <c:v>18.734485722996343</c:v>
                </c:pt>
                <c:pt idx="361">
                  <c:v>18.170661862815241</c:v>
                </c:pt>
                <c:pt idx="362">
                  <c:v>18.512860785503523</c:v>
                </c:pt>
                <c:pt idx="363">
                  <c:v>14.463887378852498</c:v>
                </c:pt>
                <c:pt idx="364">
                  <c:v>16.272963926890384</c:v>
                </c:pt>
                <c:pt idx="365">
                  <c:v>16.600785898914179</c:v>
                </c:pt>
                <c:pt idx="366">
                  <c:v>18.462448498444004</c:v>
                </c:pt>
                <c:pt idx="367">
                  <c:v>20.566078978659228</c:v>
                </c:pt>
                <c:pt idx="368">
                  <c:v>22.683037370671663</c:v>
                </c:pt>
                <c:pt idx="369">
                  <c:v>20.272743291376102</c:v>
                </c:pt>
                <c:pt idx="370">
                  <c:v>24.306566024113849</c:v>
                </c:pt>
                <c:pt idx="371">
                  <c:v>24.700646955510688</c:v>
                </c:pt>
                <c:pt idx="372">
                  <c:v>25.893003662843327</c:v>
                </c:pt>
                <c:pt idx="373">
                  <c:v>26.116576893648446</c:v>
                </c:pt>
                <c:pt idx="374">
                  <c:v>25.679942421187249</c:v>
                </c:pt>
                <c:pt idx="375">
                  <c:v>28.192512867776145</c:v>
                </c:pt>
                <c:pt idx="376">
                  <c:v>26.714972704773778</c:v>
                </c:pt>
                <c:pt idx="377">
                  <c:v>25.903378651980457</c:v>
                </c:pt>
                <c:pt idx="378">
                  <c:v>25.295776228560054</c:v>
                </c:pt>
                <c:pt idx="379">
                  <c:v>24.457915528370648</c:v>
                </c:pt>
                <c:pt idx="380">
                  <c:v>22.052052257183909</c:v>
                </c:pt>
                <c:pt idx="381">
                  <c:v>24.339128428146417</c:v>
                </c:pt>
                <c:pt idx="382">
                  <c:v>22.695393335007797</c:v>
                </c:pt>
                <c:pt idx="383">
                  <c:v>21.283582644762134</c:v>
                </c:pt>
                <c:pt idx="384">
                  <c:v>19.50938123162215</c:v>
                </c:pt>
                <c:pt idx="385">
                  <c:v>19.248994198159444</c:v>
                </c:pt>
                <c:pt idx="386">
                  <c:v>18.634114707661517</c:v>
                </c:pt>
                <c:pt idx="387">
                  <c:v>18.54043608072935</c:v>
                </c:pt>
                <c:pt idx="388">
                  <c:v>15.649693435708505</c:v>
                </c:pt>
                <c:pt idx="389">
                  <c:v>17.738039277509333</c:v>
                </c:pt>
                <c:pt idx="390">
                  <c:v>17.924343338432337</c:v>
                </c:pt>
                <c:pt idx="391">
                  <c:v>19.209933214412168</c:v>
                </c:pt>
                <c:pt idx="392">
                  <c:v>22.395677708764186</c:v>
                </c:pt>
                <c:pt idx="393">
                  <c:v>25.648049605669858</c:v>
                </c:pt>
                <c:pt idx="394">
                  <c:v>25.692178883116227</c:v>
                </c:pt>
                <c:pt idx="395">
                  <c:v>25.207844571619141</c:v>
                </c:pt>
                <c:pt idx="396">
                  <c:v>25.106935593760348</c:v>
                </c:pt>
                <c:pt idx="397">
                  <c:v>25.951866523573493</c:v>
                </c:pt>
                <c:pt idx="398">
                  <c:v>25.168478528734248</c:v>
                </c:pt>
                <c:pt idx="399">
                  <c:v>26.913996505437087</c:v>
                </c:pt>
                <c:pt idx="400">
                  <c:v>26.557244246475221</c:v>
                </c:pt>
                <c:pt idx="401">
                  <c:v>27.576494515431801</c:v>
                </c:pt>
                <c:pt idx="402">
                  <c:v>24.42006664494437</c:v>
                </c:pt>
                <c:pt idx="403">
                  <c:v>25.913541748735597</c:v>
                </c:pt>
                <c:pt idx="404">
                  <c:v>26.011240212080633</c:v>
                </c:pt>
                <c:pt idx="405">
                  <c:v>23.466410932503624</c:v>
                </c:pt>
                <c:pt idx="406">
                  <c:v>23.583117171696195</c:v>
                </c:pt>
                <c:pt idx="407">
                  <c:v>21.794887194853725</c:v>
                </c:pt>
                <c:pt idx="408">
                  <c:v>21.254312885041784</c:v>
                </c:pt>
                <c:pt idx="409">
                  <c:v>18.824596071589671</c:v>
                </c:pt>
                <c:pt idx="410">
                  <c:v>18.213396286865407</c:v>
                </c:pt>
                <c:pt idx="411">
                  <c:v>17.072594915874578</c:v>
                </c:pt>
                <c:pt idx="412">
                  <c:v>17.689501119863309</c:v>
                </c:pt>
                <c:pt idx="413">
                  <c:v>19.118032137429598</c:v>
                </c:pt>
                <c:pt idx="414">
                  <c:v>18.515042885634006</c:v>
                </c:pt>
                <c:pt idx="415">
                  <c:v>19.496946741945862</c:v>
                </c:pt>
                <c:pt idx="416">
                  <c:v>21.220512696930346</c:v>
                </c:pt>
                <c:pt idx="417">
                  <c:v>24.522446524651613</c:v>
                </c:pt>
                <c:pt idx="418">
                  <c:v>26.768941358766178</c:v>
                </c:pt>
                <c:pt idx="419">
                  <c:v>24.91989702728117</c:v>
                </c:pt>
                <c:pt idx="420">
                  <c:v>25.384512899098038</c:v>
                </c:pt>
                <c:pt idx="421">
                  <c:v>28.435957741805268</c:v>
                </c:pt>
                <c:pt idx="422">
                  <c:v>27.735315047357709</c:v>
                </c:pt>
                <c:pt idx="423">
                  <c:v>28.23826051170446</c:v>
                </c:pt>
                <c:pt idx="424">
                  <c:v>31.314101863839642</c:v>
                </c:pt>
                <c:pt idx="425">
                  <c:v>26.726591920218706</c:v>
                </c:pt>
                <c:pt idx="426">
                  <c:v>25.81011767651119</c:v>
                </c:pt>
                <c:pt idx="427">
                  <c:v>27.59275359780796</c:v>
                </c:pt>
                <c:pt idx="428">
                  <c:v>25.155365319756214</c:v>
                </c:pt>
                <c:pt idx="429">
                  <c:v>23.472647352399775</c:v>
                </c:pt>
                <c:pt idx="430">
                  <c:v>25.182492426620488</c:v>
                </c:pt>
                <c:pt idx="431">
                  <c:v>20.45957176741981</c:v>
                </c:pt>
                <c:pt idx="432">
                  <c:v>20.457971500772796</c:v>
                </c:pt>
                <c:pt idx="433">
                  <c:v>18.201017845354233</c:v>
                </c:pt>
                <c:pt idx="434">
                  <c:v>17.525296104935297</c:v>
                </c:pt>
                <c:pt idx="435">
                  <c:v>18.505640287979805</c:v>
                </c:pt>
                <c:pt idx="436">
                  <c:v>17.875139338261558</c:v>
                </c:pt>
                <c:pt idx="437">
                  <c:v>16.656107867647481</c:v>
                </c:pt>
                <c:pt idx="438">
                  <c:v>21.181416926855803</c:v>
                </c:pt>
                <c:pt idx="439">
                  <c:v>21.419365712696106</c:v>
                </c:pt>
                <c:pt idx="440">
                  <c:v>24.547722810482096</c:v>
                </c:pt>
                <c:pt idx="441">
                  <c:v>24.336072006297471</c:v>
                </c:pt>
                <c:pt idx="442">
                  <c:v>25.229377291411915</c:v>
                </c:pt>
                <c:pt idx="443">
                  <c:v>26.543333610731427</c:v>
                </c:pt>
                <c:pt idx="444">
                  <c:v>24.75530082600655</c:v>
                </c:pt>
                <c:pt idx="445">
                  <c:v>26.902889612686995</c:v>
                </c:pt>
                <c:pt idx="446">
                  <c:v>30.205678359248807</c:v>
                </c:pt>
                <c:pt idx="447">
                  <c:v>28.686510076702156</c:v>
                </c:pt>
                <c:pt idx="448">
                  <c:v>27.916198837254672</c:v>
                </c:pt>
                <c:pt idx="449">
                  <c:v>27.491950816748965</c:v>
                </c:pt>
                <c:pt idx="450">
                  <c:v>26.084358116840871</c:v>
                </c:pt>
                <c:pt idx="451">
                  <c:v>28.46926891862346</c:v>
                </c:pt>
                <c:pt idx="452">
                  <c:v>29.560821798361083</c:v>
                </c:pt>
                <c:pt idx="453">
                  <c:v>27.210893636697687</c:v>
                </c:pt>
                <c:pt idx="454">
                  <c:v>24.441381636714553</c:v>
                </c:pt>
                <c:pt idx="455">
                  <c:v>21.55683694405651</c:v>
                </c:pt>
                <c:pt idx="456">
                  <c:v>21.5</c:v>
                </c:pt>
                <c:pt idx="457">
                  <c:v>20.2</c:v>
                </c:pt>
                <c:pt idx="458">
                  <c:v>19.100000000000001</c:v>
                </c:pt>
                <c:pt idx="459">
                  <c:v>18.5</c:v>
                </c:pt>
                <c:pt idx="460">
                  <c:v>18.3</c:v>
                </c:pt>
                <c:pt idx="461">
                  <c:v>18.8</c:v>
                </c:pt>
                <c:pt idx="462">
                  <c:v>19.8</c:v>
                </c:pt>
                <c:pt idx="463">
                  <c:v>21.8</c:v>
                </c:pt>
                <c:pt idx="464">
                  <c:v>23.6</c:v>
                </c:pt>
                <c:pt idx="465">
                  <c:v>25.1</c:v>
                </c:pt>
                <c:pt idx="466">
                  <c:v>26.3</c:v>
                </c:pt>
                <c:pt idx="467">
                  <c:v>27.3</c:v>
                </c:pt>
                <c:pt idx="468">
                  <c:v>28.1</c:v>
                </c:pt>
                <c:pt idx="469">
                  <c:v>28.7</c:v>
                </c:pt>
                <c:pt idx="470">
                  <c:v>29.1</c:v>
                </c:pt>
                <c:pt idx="471">
                  <c:v>29.3</c:v>
                </c:pt>
                <c:pt idx="472">
                  <c:v>29.4</c:v>
                </c:pt>
                <c:pt idx="473">
                  <c:v>29.2</c:v>
                </c:pt>
                <c:pt idx="474">
                  <c:v>28.5</c:v>
                </c:pt>
                <c:pt idx="475">
                  <c:v>27.6</c:v>
                </c:pt>
                <c:pt idx="476">
                  <c:v>27.1</c:v>
                </c:pt>
                <c:pt idx="477">
                  <c:v>26.8</c:v>
                </c:pt>
                <c:pt idx="478">
                  <c:v>25.3</c:v>
                </c:pt>
                <c:pt idx="479">
                  <c:v>23.2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2"/>
          </c:marker>
          <c:xVal>
            <c:numRef>
              <c:f>linear!$M$5:$M$244</c:f>
              <c:numCache>
                <c:formatCode>General</c:formatCode>
                <c:ptCount val="240"/>
                <c:pt idx="0">
                  <c:v>481</c:v>
                </c:pt>
                <c:pt idx="1">
                  <c:v>482</c:v>
                </c:pt>
                <c:pt idx="2">
                  <c:v>483</c:v>
                </c:pt>
                <c:pt idx="3">
                  <c:v>484</c:v>
                </c:pt>
                <c:pt idx="4">
                  <c:v>485</c:v>
                </c:pt>
                <c:pt idx="5">
                  <c:v>486</c:v>
                </c:pt>
                <c:pt idx="6">
                  <c:v>487</c:v>
                </c:pt>
                <c:pt idx="7">
                  <c:v>488</c:v>
                </c:pt>
                <c:pt idx="8">
                  <c:v>489</c:v>
                </c:pt>
                <c:pt idx="9">
                  <c:v>490</c:v>
                </c:pt>
                <c:pt idx="10">
                  <c:v>491</c:v>
                </c:pt>
                <c:pt idx="11">
                  <c:v>492</c:v>
                </c:pt>
                <c:pt idx="12">
                  <c:v>493</c:v>
                </c:pt>
                <c:pt idx="13">
                  <c:v>494</c:v>
                </c:pt>
                <c:pt idx="14">
                  <c:v>495</c:v>
                </c:pt>
                <c:pt idx="15">
                  <c:v>496</c:v>
                </c:pt>
                <c:pt idx="16">
                  <c:v>497</c:v>
                </c:pt>
                <c:pt idx="17">
                  <c:v>498</c:v>
                </c:pt>
                <c:pt idx="18">
                  <c:v>499</c:v>
                </c:pt>
                <c:pt idx="19">
                  <c:v>500</c:v>
                </c:pt>
                <c:pt idx="20">
                  <c:v>501</c:v>
                </c:pt>
                <c:pt idx="21">
                  <c:v>502</c:v>
                </c:pt>
                <c:pt idx="22">
                  <c:v>503</c:v>
                </c:pt>
                <c:pt idx="23">
                  <c:v>504</c:v>
                </c:pt>
                <c:pt idx="24">
                  <c:v>505</c:v>
                </c:pt>
                <c:pt idx="25">
                  <c:v>506</c:v>
                </c:pt>
                <c:pt idx="26">
                  <c:v>507</c:v>
                </c:pt>
                <c:pt idx="27">
                  <c:v>508</c:v>
                </c:pt>
                <c:pt idx="28">
                  <c:v>509</c:v>
                </c:pt>
                <c:pt idx="29">
                  <c:v>510</c:v>
                </c:pt>
                <c:pt idx="30">
                  <c:v>511</c:v>
                </c:pt>
                <c:pt idx="31">
                  <c:v>512</c:v>
                </c:pt>
                <c:pt idx="32">
                  <c:v>513</c:v>
                </c:pt>
                <c:pt idx="33">
                  <c:v>514</c:v>
                </c:pt>
                <c:pt idx="34">
                  <c:v>515</c:v>
                </c:pt>
                <c:pt idx="35">
                  <c:v>516</c:v>
                </c:pt>
                <c:pt idx="36">
                  <c:v>517</c:v>
                </c:pt>
                <c:pt idx="37">
                  <c:v>518</c:v>
                </c:pt>
                <c:pt idx="38">
                  <c:v>519</c:v>
                </c:pt>
                <c:pt idx="39">
                  <c:v>520</c:v>
                </c:pt>
                <c:pt idx="40">
                  <c:v>521</c:v>
                </c:pt>
                <c:pt idx="41">
                  <c:v>522</c:v>
                </c:pt>
                <c:pt idx="42">
                  <c:v>523</c:v>
                </c:pt>
                <c:pt idx="43">
                  <c:v>524</c:v>
                </c:pt>
                <c:pt idx="44">
                  <c:v>525</c:v>
                </c:pt>
                <c:pt idx="45">
                  <c:v>526</c:v>
                </c:pt>
                <c:pt idx="46">
                  <c:v>527</c:v>
                </c:pt>
                <c:pt idx="47">
                  <c:v>528</c:v>
                </c:pt>
                <c:pt idx="48">
                  <c:v>529</c:v>
                </c:pt>
                <c:pt idx="49">
                  <c:v>530</c:v>
                </c:pt>
                <c:pt idx="50">
                  <c:v>531</c:v>
                </c:pt>
                <c:pt idx="51">
                  <c:v>532</c:v>
                </c:pt>
                <c:pt idx="52">
                  <c:v>533</c:v>
                </c:pt>
                <c:pt idx="53">
                  <c:v>534</c:v>
                </c:pt>
                <c:pt idx="54">
                  <c:v>535</c:v>
                </c:pt>
                <c:pt idx="55">
                  <c:v>536</c:v>
                </c:pt>
                <c:pt idx="56">
                  <c:v>537</c:v>
                </c:pt>
                <c:pt idx="57">
                  <c:v>538</c:v>
                </c:pt>
                <c:pt idx="58">
                  <c:v>539</c:v>
                </c:pt>
                <c:pt idx="59">
                  <c:v>540</c:v>
                </c:pt>
                <c:pt idx="60">
                  <c:v>541</c:v>
                </c:pt>
                <c:pt idx="61">
                  <c:v>542</c:v>
                </c:pt>
                <c:pt idx="62">
                  <c:v>543</c:v>
                </c:pt>
                <c:pt idx="63">
                  <c:v>544</c:v>
                </c:pt>
                <c:pt idx="64">
                  <c:v>545</c:v>
                </c:pt>
                <c:pt idx="65">
                  <c:v>546</c:v>
                </c:pt>
                <c:pt idx="66">
                  <c:v>547</c:v>
                </c:pt>
                <c:pt idx="67">
                  <c:v>548</c:v>
                </c:pt>
                <c:pt idx="68">
                  <c:v>549</c:v>
                </c:pt>
                <c:pt idx="69">
                  <c:v>550</c:v>
                </c:pt>
                <c:pt idx="70">
                  <c:v>551</c:v>
                </c:pt>
                <c:pt idx="71">
                  <c:v>552</c:v>
                </c:pt>
                <c:pt idx="72">
                  <c:v>553</c:v>
                </c:pt>
                <c:pt idx="73">
                  <c:v>554</c:v>
                </c:pt>
                <c:pt idx="74">
                  <c:v>555</c:v>
                </c:pt>
                <c:pt idx="75">
                  <c:v>556</c:v>
                </c:pt>
                <c:pt idx="76">
                  <c:v>557</c:v>
                </c:pt>
                <c:pt idx="77">
                  <c:v>558</c:v>
                </c:pt>
                <c:pt idx="78">
                  <c:v>559</c:v>
                </c:pt>
                <c:pt idx="79">
                  <c:v>560</c:v>
                </c:pt>
                <c:pt idx="80">
                  <c:v>561</c:v>
                </c:pt>
                <c:pt idx="81">
                  <c:v>562</c:v>
                </c:pt>
                <c:pt idx="82">
                  <c:v>563</c:v>
                </c:pt>
                <c:pt idx="83">
                  <c:v>564</c:v>
                </c:pt>
                <c:pt idx="84">
                  <c:v>565</c:v>
                </c:pt>
                <c:pt idx="85">
                  <c:v>566</c:v>
                </c:pt>
                <c:pt idx="86">
                  <c:v>567</c:v>
                </c:pt>
                <c:pt idx="87">
                  <c:v>568</c:v>
                </c:pt>
                <c:pt idx="88">
                  <c:v>569</c:v>
                </c:pt>
                <c:pt idx="89">
                  <c:v>570</c:v>
                </c:pt>
                <c:pt idx="90">
                  <c:v>571</c:v>
                </c:pt>
                <c:pt idx="91">
                  <c:v>572</c:v>
                </c:pt>
                <c:pt idx="92">
                  <c:v>573</c:v>
                </c:pt>
                <c:pt idx="93">
                  <c:v>574</c:v>
                </c:pt>
                <c:pt idx="94">
                  <c:v>575</c:v>
                </c:pt>
                <c:pt idx="95">
                  <c:v>576</c:v>
                </c:pt>
                <c:pt idx="96">
                  <c:v>577</c:v>
                </c:pt>
                <c:pt idx="97">
                  <c:v>578</c:v>
                </c:pt>
                <c:pt idx="98">
                  <c:v>579</c:v>
                </c:pt>
                <c:pt idx="99">
                  <c:v>580</c:v>
                </c:pt>
                <c:pt idx="100">
                  <c:v>581</c:v>
                </c:pt>
                <c:pt idx="101">
                  <c:v>582</c:v>
                </c:pt>
                <c:pt idx="102">
                  <c:v>583</c:v>
                </c:pt>
                <c:pt idx="103">
                  <c:v>584</c:v>
                </c:pt>
                <c:pt idx="104">
                  <c:v>585</c:v>
                </c:pt>
                <c:pt idx="105">
                  <c:v>586</c:v>
                </c:pt>
                <c:pt idx="106">
                  <c:v>587</c:v>
                </c:pt>
                <c:pt idx="107">
                  <c:v>588</c:v>
                </c:pt>
                <c:pt idx="108">
                  <c:v>589</c:v>
                </c:pt>
                <c:pt idx="109">
                  <c:v>590</c:v>
                </c:pt>
                <c:pt idx="110">
                  <c:v>591</c:v>
                </c:pt>
                <c:pt idx="111">
                  <c:v>592</c:v>
                </c:pt>
                <c:pt idx="112">
                  <c:v>593</c:v>
                </c:pt>
                <c:pt idx="113">
                  <c:v>594</c:v>
                </c:pt>
                <c:pt idx="114">
                  <c:v>595</c:v>
                </c:pt>
                <c:pt idx="115">
                  <c:v>596</c:v>
                </c:pt>
                <c:pt idx="116">
                  <c:v>597</c:v>
                </c:pt>
                <c:pt idx="117">
                  <c:v>598</c:v>
                </c:pt>
                <c:pt idx="118">
                  <c:v>599</c:v>
                </c:pt>
                <c:pt idx="119">
                  <c:v>600</c:v>
                </c:pt>
                <c:pt idx="120">
                  <c:v>601</c:v>
                </c:pt>
                <c:pt idx="121">
                  <c:v>602</c:v>
                </c:pt>
                <c:pt idx="122">
                  <c:v>603</c:v>
                </c:pt>
                <c:pt idx="123">
                  <c:v>604</c:v>
                </c:pt>
                <c:pt idx="124">
                  <c:v>605</c:v>
                </c:pt>
                <c:pt idx="125">
                  <c:v>606</c:v>
                </c:pt>
                <c:pt idx="126">
                  <c:v>607</c:v>
                </c:pt>
                <c:pt idx="127">
                  <c:v>608</c:v>
                </c:pt>
                <c:pt idx="128">
                  <c:v>609</c:v>
                </c:pt>
                <c:pt idx="129">
                  <c:v>610</c:v>
                </c:pt>
                <c:pt idx="130">
                  <c:v>611</c:v>
                </c:pt>
                <c:pt idx="131">
                  <c:v>612</c:v>
                </c:pt>
                <c:pt idx="132">
                  <c:v>613</c:v>
                </c:pt>
                <c:pt idx="133">
                  <c:v>614</c:v>
                </c:pt>
                <c:pt idx="134">
                  <c:v>615</c:v>
                </c:pt>
                <c:pt idx="135">
                  <c:v>616</c:v>
                </c:pt>
                <c:pt idx="136">
                  <c:v>617</c:v>
                </c:pt>
                <c:pt idx="137">
                  <c:v>618</c:v>
                </c:pt>
                <c:pt idx="138">
                  <c:v>619</c:v>
                </c:pt>
                <c:pt idx="139">
                  <c:v>620</c:v>
                </c:pt>
                <c:pt idx="140">
                  <c:v>621</c:v>
                </c:pt>
                <c:pt idx="141">
                  <c:v>622</c:v>
                </c:pt>
                <c:pt idx="142">
                  <c:v>623</c:v>
                </c:pt>
                <c:pt idx="143">
                  <c:v>624</c:v>
                </c:pt>
                <c:pt idx="144">
                  <c:v>625</c:v>
                </c:pt>
                <c:pt idx="145">
                  <c:v>626</c:v>
                </c:pt>
                <c:pt idx="146">
                  <c:v>627</c:v>
                </c:pt>
                <c:pt idx="147">
                  <c:v>628</c:v>
                </c:pt>
                <c:pt idx="148">
                  <c:v>629</c:v>
                </c:pt>
                <c:pt idx="149">
                  <c:v>630</c:v>
                </c:pt>
                <c:pt idx="150">
                  <c:v>631</c:v>
                </c:pt>
                <c:pt idx="151">
                  <c:v>632</c:v>
                </c:pt>
                <c:pt idx="152">
                  <c:v>633</c:v>
                </c:pt>
                <c:pt idx="153">
                  <c:v>634</c:v>
                </c:pt>
                <c:pt idx="154">
                  <c:v>635</c:v>
                </c:pt>
                <c:pt idx="155">
                  <c:v>636</c:v>
                </c:pt>
                <c:pt idx="156">
                  <c:v>637</c:v>
                </c:pt>
                <c:pt idx="157">
                  <c:v>638</c:v>
                </c:pt>
                <c:pt idx="158">
                  <c:v>639</c:v>
                </c:pt>
                <c:pt idx="159">
                  <c:v>640</c:v>
                </c:pt>
                <c:pt idx="160">
                  <c:v>641</c:v>
                </c:pt>
                <c:pt idx="161">
                  <c:v>642</c:v>
                </c:pt>
                <c:pt idx="162">
                  <c:v>643</c:v>
                </c:pt>
                <c:pt idx="163">
                  <c:v>644</c:v>
                </c:pt>
                <c:pt idx="164">
                  <c:v>645</c:v>
                </c:pt>
                <c:pt idx="165">
                  <c:v>646</c:v>
                </c:pt>
                <c:pt idx="166">
                  <c:v>647</c:v>
                </c:pt>
                <c:pt idx="167">
                  <c:v>648</c:v>
                </c:pt>
                <c:pt idx="168">
                  <c:v>649</c:v>
                </c:pt>
                <c:pt idx="169">
                  <c:v>650</c:v>
                </c:pt>
                <c:pt idx="170">
                  <c:v>651</c:v>
                </c:pt>
                <c:pt idx="171">
                  <c:v>652</c:v>
                </c:pt>
                <c:pt idx="172">
                  <c:v>653</c:v>
                </c:pt>
                <c:pt idx="173">
                  <c:v>654</c:v>
                </c:pt>
                <c:pt idx="174">
                  <c:v>655</c:v>
                </c:pt>
                <c:pt idx="175">
                  <c:v>656</c:v>
                </c:pt>
                <c:pt idx="176">
                  <c:v>657</c:v>
                </c:pt>
                <c:pt idx="177">
                  <c:v>658</c:v>
                </c:pt>
                <c:pt idx="178">
                  <c:v>659</c:v>
                </c:pt>
                <c:pt idx="179">
                  <c:v>660</c:v>
                </c:pt>
                <c:pt idx="180">
                  <c:v>661</c:v>
                </c:pt>
                <c:pt idx="181">
                  <c:v>662</c:v>
                </c:pt>
                <c:pt idx="182">
                  <c:v>663</c:v>
                </c:pt>
                <c:pt idx="183">
                  <c:v>664</c:v>
                </c:pt>
                <c:pt idx="184">
                  <c:v>665</c:v>
                </c:pt>
                <c:pt idx="185">
                  <c:v>666</c:v>
                </c:pt>
                <c:pt idx="186">
                  <c:v>667</c:v>
                </c:pt>
                <c:pt idx="187">
                  <c:v>668</c:v>
                </c:pt>
                <c:pt idx="188">
                  <c:v>669</c:v>
                </c:pt>
                <c:pt idx="189">
                  <c:v>670</c:v>
                </c:pt>
                <c:pt idx="190">
                  <c:v>671</c:v>
                </c:pt>
                <c:pt idx="191">
                  <c:v>672</c:v>
                </c:pt>
                <c:pt idx="192">
                  <c:v>673</c:v>
                </c:pt>
                <c:pt idx="193">
                  <c:v>674</c:v>
                </c:pt>
                <c:pt idx="194">
                  <c:v>675</c:v>
                </c:pt>
                <c:pt idx="195">
                  <c:v>676</c:v>
                </c:pt>
                <c:pt idx="196">
                  <c:v>677</c:v>
                </c:pt>
                <c:pt idx="197">
                  <c:v>678</c:v>
                </c:pt>
                <c:pt idx="198">
                  <c:v>679</c:v>
                </c:pt>
                <c:pt idx="199">
                  <c:v>680</c:v>
                </c:pt>
                <c:pt idx="200">
                  <c:v>681</c:v>
                </c:pt>
                <c:pt idx="201">
                  <c:v>682</c:v>
                </c:pt>
                <c:pt idx="202">
                  <c:v>683</c:v>
                </c:pt>
                <c:pt idx="203">
                  <c:v>684</c:v>
                </c:pt>
                <c:pt idx="204">
                  <c:v>685</c:v>
                </c:pt>
                <c:pt idx="205">
                  <c:v>686</c:v>
                </c:pt>
                <c:pt idx="206">
                  <c:v>687</c:v>
                </c:pt>
                <c:pt idx="207">
                  <c:v>688</c:v>
                </c:pt>
                <c:pt idx="208">
                  <c:v>689</c:v>
                </c:pt>
                <c:pt idx="209">
                  <c:v>690</c:v>
                </c:pt>
                <c:pt idx="210">
                  <c:v>691</c:v>
                </c:pt>
                <c:pt idx="211">
                  <c:v>692</c:v>
                </c:pt>
                <c:pt idx="212">
                  <c:v>693</c:v>
                </c:pt>
                <c:pt idx="213">
                  <c:v>694</c:v>
                </c:pt>
                <c:pt idx="214">
                  <c:v>695</c:v>
                </c:pt>
                <c:pt idx="215">
                  <c:v>696</c:v>
                </c:pt>
                <c:pt idx="216">
                  <c:v>697</c:v>
                </c:pt>
                <c:pt idx="217">
                  <c:v>698</c:v>
                </c:pt>
                <c:pt idx="218">
                  <c:v>699</c:v>
                </c:pt>
                <c:pt idx="219">
                  <c:v>700</c:v>
                </c:pt>
                <c:pt idx="220">
                  <c:v>701</c:v>
                </c:pt>
                <c:pt idx="221">
                  <c:v>702</c:v>
                </c:pt>
                <c:pt idx="222">
                  <c:v>703</c:v>
                </c:pt>
                <c:pt idx="223">
                  <c:v>704</c:v>
                </c:pt>
                <c:pt idx="224">
                  <c:v>705</c:v>
                </c:pt>
                <c:pt idx="225">
                  <c:v>706</c:v>
                </c:pt>
                <c:pt idx="226">
                  <c:v>707</c:v>
                </c:pt>
                <c:pt idx="227">
                  <c:v>708</c:v>
                </c:pt>
                <c:pt idx="228">
                  <c:v>709</c:v>
                </c:pt>
                <c:pt idx="229">
                  <c:v>710</c:v>
                </c:pt>
                <c:pt idx="230">
                  <c:v>711</c:v>
                </c:pt>
                <c:pt idx="231">
                  <c:v>712</c:v>
                </c:pt>
                <c:pt idx="232">
                  <c:v>713</c:v>
                </c:pt>
                <c:pt idx="233">
                  <c:v>714</c:v>
                </c:pt>
                <c:pt idx="234">
                  <c:v>715</c:v>
                </c:pt>
                <c:pt idx="235">
                  <c:v>716</c:v>
                </c:pt>
                <c:pt idx="236">
                  <c:v>717</c:v>
                </c:pt>
                <c:pt idx="237">
                  <c:v>718</c:v>
                </c:pt>
                <c:pt idx="238">
                  <c:v>719</c:v>
                </c:pt>
                <c:pt idx="239">
                  <c:v>720</c:v>
                </c:pt>
              </c:numCache>
            </c:numRef>
          </c:xVal>
          <c:yVal>
            <c:numRef>
              <c:f>linear!$O$5:$O$244</c:f>
              <c:numCache>
                <c:formatCode>General</c:formatCode>
                <c:ptCount val="240"/>
                <c:pt idx="0">
                  <c:v>21.937213637904133</c:v>
                </c:pt>
                <c:pt idx="1">
                  <c:v>20.239777919020039</c:v>
                </c:pt>
                <c:pt idx="2">
                  <c:v>19.305777821545295</c:v>
                </c:pt>
                <c:pt idx="3">
                  <c:v>19.068781015095318</c:v>
                </c:pt>
                <c:pt idx="4">
                  <c:v>18.588039349730991</c:v>
                </c:pt>
                <c:pt idx="5">
                  <c:v>19.258900320782097</c:v>
                </c:pt>
                <c:pt idx="6">
                  <c:v>20.028166629578987</c:v>
                </c:pt>
                <c:pt idx="7">
                  <c:v>21.814420914699774</c:v>
                </c:pt>
                <c:pt idx="8">
                  <c:v>24.496259295184142</c:v>
                </c:pt>
                <c:pt idx="9">
                  <c:v>25.455023188585127</c:v>
                </c:pt>
                <c:pt idx="10">
                  <c:v>27.105481550088964</c:v>
                </c:pt>
                <c:pt idx="11">
                  <c:v>27.04366837122415</c:v>
                </c:pt>
                <c:pt idx="12">
                  <c:v>28.167199385091585</c:v>
                </c:pt>
                <c:pt idx="13">
                  <c:v>29.225357459778728</c:v>
                </c:pt>
                <c:pt idx="14">
                  <c:v>29.241320285051554</c:v>
                </c:pt>
                <c:pt idx="15">
                  <c:v>29.811890595487693</c:v>
                </c:pt>
                <c:pt idx="16">
                  <c:v>29.712101876551493</c:v>
                </c:pt>
                <c:pt idx="17">
                  <c:v>30.051994653575836</c:v>
                </c:pt>
                <c:pt idx="18">
                  <c:v>28.859406955753816</c:v>
                </c:pt>
                <c:pt idx="19">
                  <c:v>28.276260834137986</c:v>
                </c:pt>
                <c:pt idx="20">
                  <c:v>27.754008078753898</c:v>
                </c:pt>
                <c:pt idx="21">
                  <c:v>27.019519530574886</c:v>
                </c:pt>
                <c:pt idx="22">
                  <c:v>25.879779656614385</c:v>
                </c:pt>
                <c:pt idx="23">
                  <c:v>23.575471712071572</c:v>
                </c:pt>
                <c:pt idx="24">
                  <c:v>22.44931894353569</c:v>
                </c:pt>
                <c:pt idx="25">
                  <c:v>20.711798932050101</c:v>
                </c:pt>
                <c:pt idx="26">
                  <c:v>19.75557951143351</c:v>
                </c:pt>
                <c:pt idx="27">
                  <c:v>19.512630079424078</c:v>
                </c:pt>
                <c:pt idx="28">
                  <c:v>19.020279362591442</c:v>
                </c:pt>
                <c:pt idx="29">
                  <c:v>19.706306815606514</c:v>
                </c:pt>
                <c:pt idx="30">
                  <c:v>20.492994132459948</c:v>
                </c:pt>
                <c:pt idx="31">
                  <c:v>22.320215920554961</c:v>
                </c:pt>
                <c:pt idx="32">
                  <c:v>25.063687934319038</c:v>
                </c:pt>
                <c:pt idx="33">
                  <c:v>26.044091981586554</c:v>
                </c:pt>
                <c:pt idx="34">
                  <c:v>27.732140270318371</c:v>
                </c:pt>
                <c:pt idx="35">
                  <c:v>27.668296310698956</c:v>
                </c:pt>
                <c:pt idx="36">
                  <c:v>28.817152035635822</c:v>
                </c:pt>
                <c:pt idx="37">
                  <c:v>29.899079152327911</c:v>
                </c:pt>
                <c:pt idx="38">
                  <c:v>29.914763103060032</c:v>
                </c:pt>
                <c:pt idx="39">
                  <c:v>30.49781572737372</c:v>
                </c:pt>
                <c:pt idx="40">
                  <c:v>30.395076268226369</c:v>
                </c:pt>
                <c:pt idx="41">
                  <c:v>30.742120977984985</c:v>
                </c:pt>
                <c:pt idx="42">
                  <c:v>29.521512671266073</c:v>
                </c:pt>
                <c:pt idx="43">
                  <c:v>28.924368195598873</c:v>
                </c:pt>
                <c:pt idx="44">
                  <c:v>28.389538175738796</c:v>
                </c:pt>
                <c:pt idx="45">
                  <c:v>27.63764105381896</c:v>
                </c:pt>
                <c:pt idx="46">
                  <c:v>26.471263716683449</c:v>
                </c:pt>
                <c:pt idx="47">
                  <c:v>24.113778036959346</c:v>
                </c:pt>
                <c:pt idx="48">
                  <c:v>22.961424249167255</c:v>
                </c:pt>
                <c:pt idx="49">
                  <c:v>21.18381994508016</c:v>
                </c:pt>
                <c:pt idx="50">
                  <c:v>20.205381201321721</c:v>
                </c:pt>
                <c:pt idx="51">
                  <c:v>19.956479143752841</c:v>
                </c:pt>
                <c:pt idx="52">
                  <c:v>19.452519375451892</c:v>
                </c:pt>
                <c:pt idx="53">
                  <c:v>20.153713310430931</c:v>
                </c:pt>
                <c:pt idx="54">
                  <c:v>20.95782163534091</c:v>
                </c:pt>
                <c:pt idx="55">
                  <c:v>22.826010926410152</c:v>
                </c:pt>
                <c:pt idx="56">
                  <c:v>25.631116573453937</c:v>
                </c:pt>
                <c:pt idx="57">
                  <c:v>26.633160774587981</c:v>
                </c:pt>
                <c:pt idx="58">
                  <c:v>28.358798990547786</c:v>
                </c:pt>
                <c:pt idx="59">
                  <c:v>28.292924250173765</c:v>
                </c:pt>
                <c:pt idx="60">
                  <c:v>29.467104686180061</c:v>
                </c:pt>
                <c:pt idx="61">
                  <c:v>30.57280084487709</c:v>
                </c:pt>
                <c:pt idx="62">
                  <c:v>30.588205921068504</c:v>
                </c:pt>
                <c:pt idx="63">
                  <c:v>31.18374085925975</c:v>
                </c:pt>
                <c:pt idx="64">
                  <c:v>31.078050659901237</c:v>
                </c:pt>
                <c:pt idx="65">
                  <c:v>31.432247302394131</c:v>
                </c:pt>
                <c:pt idx="66">
                  <c:v>30.183618386778331</c:v>
                </c:pt>
                <c:pt idx="67">
                  <c:v>29.572475557059754</c:v>
                </c:pt>
                <c:pt idx="68">
                  <c:v>29.025068272723697</c:v>
                </c:pt>
                <c:pt idx="69">
                  <c:v>28.255762577063031</c:v>
                </c:pt>
                <c:pt idx="70">
                  <c:v>27.062747776752513</c:v>
                </c:pt>
                <c:pt idx="71">
                  <c:v>24.65208436184712</c:v>
                </c:pt>
                <c:pt idx="72">
                  <c:v>23.473529554798816</c:v>
                </c:pt>
                <c:pt idx="73">
                  <c:v>21.655840958110225</c:v>
                </c:pt>
                <c:pt idx="74">
                  <c:v>20.655182891209929</c:v>
                </c:pt>
                <c:pt idx="75">
                  <c:v>20.400328208081604</c:v>
                </c:pt>
                <c:pt idx="76">
                  <c:v>19.884759388312339</c:v>
                </c:pt>
                <c:pt idx="77">
                  <c:v>20.601119805255344</c:v>
                </c:pt>
                <c:pt idx="78">
                  <c:v>21.422649138221875</c:v>
                </c:pt>
                <c:pt idx="79">
                  <c:v>23.33180593226534</c:v>
                </c:pt>
                <c:pt idx="80">
                  <c:v>26.198545212588837</c:v>
                </c:pt>
                <c:pt idx="81">
                  <c:v>27.222229567589405</c:v>
                </c:pt>
                <c:pt idx="82">
                  <c:v>28.985457710777201</c:v>
                </c:pt>
                <c:pt idx="83">
                  <c:v>28.917552189648575</c:v>
                </c:pt>
                <c:pt idx="84">
                  <c:v>30.117057336724294</c:v>
                </c:pt>
                <c:pt idx="85">
                  <c:v>31.246522537426277</c:v>
                </c:pt>
                <c:pt idx="86">
                  <c:v>31.261648739076975</c:v>
                </c:pt>
                <c:pt idx="87">
                  <c:v>31.86966599114578</c:v>
                </c:pt>
                <c:pt idx="88">
                  <c:v>31.761025051576116</c:v>
                </c:pt>
                <c:pt idx="89">
                  <c:v>32.122373626803274</c:v>
                </c:pt>
                <c:pt idx="90">
                  <c:v>30.845724102290593</c:v>
                </c:pt>
                <c:pt idx="91">
                  <c:v>30.220582918520638</c:v>
                </c:pt>
                <c:pt idx="92">
                  <c:v>29.660598369708598</c:v>
                </c:pt>
                <c:pt idx="93">
                  <c:v>28.873884100307098</c:v>
                </c:pt>
                <c:pt idx="94">
                  <c:v>27.65423183682157</c:v>
                </c:pt>
                <c:pt idx="95">
                  <c:v>25.190390686734897</c:v>
                </c:pt>
                <c:pt idx="96">
                  <c:v>23.985634860430373</c:v>
                </c:pt>
                <c:pt idx="97">
                  <c:v>22.127861971140291</c:v>
                </c:pt>
                <c:pt idx="98">
                  <c:v>21.10498458109814</c:v>
                </c:pt>
                <c:pt idx="99">
                  <c:v>20.844177272410363</c:v>
                </c:pt>
                <c:pt idx="100">
                  <c:v>20.316999401172794</c:v>
                </c:pt>
                <c:pt idx="101">
                  <c:v>21.048526300079757</c:v>
                </c:pt>
                <c:pt idx="102">
                  <c:v>21.887476641102836</c:v>
                </c:pt>
                <c:pt idx="103">
                  <c:v>23.837600938120527</c:v>
                </c:pt>
                <c:pt idx="104">
                  <c:v>26.765973851723736</c:v>
                </c:pt>
                <c:pt idx="105">
                  <c:v>27.811298360590833</c:v>
                </c:pt>
                <c:pt idx="106">
                  <c:v>29.612116431006609</c:v>
                </c:pt>
                <c:pt idx="107">
                  <c:v>29.542180129123388</c:v>
                </c:pt>
                <c:pt idx="108">
                  <c:v>30.767009987268526</c:v>
                </c:pt>
                <c:pt idx="109">
                  <c:v>31.920244229975456</c:v>
                </c:pt>
                <c:pt idx="110">
                  <c:v>31.93509155708545</c:v>
                </c:pt>
                <c:pt idx="111">
                  <c:v>32.555591123031803</c:v>
                </c:pt>
                <c:pt idx="112">
                  <c:v>32.443999443250995</c:v>
                </c:pt>
                <c:pt idx="113">
                  <c:v>32.812499951212416</c:v>
                </c:pt>
                <c:pt idx="114">
                  <c:v>31.50782981780285</c:v>
                </c:pt>
                <c:pt idx="115">
                  <c:v>30.868690279981525</c:v>
                </c:pt>
                <c:pt idx="116">
                  <c:v>30.296128466693496</c:v>
                </c:pt>
                <c:pt idx="117">
                  <c:v>29.492005623551172</c:v>
                </c:pt>
                <c:pt idx="118">
                  <c:v>28.24571589689063</c:v>
                </c:pt>
                <c:pt idx="119">
                  <c:v>25.728697011622671</c:v>
                </c:pt>
                <c:pt idx="120">
                  <c:v>24.497740166061938</c:v>
                </c:pt>
                <c:pt idx="121">
                  <c:v>22.59988298417035</c:v>
                </c:pt>
                <c:pt idx="122">
                  <c:v>21.554786270986352</c:v>
                </c:pt>
                <c:pt idx="123">
                  <c:v>21.288026336739122</c:v>
                </c:pt>
                <c:pt idx="124">
                  <c:v>20.749239414033244</c:v>
                </c:pt>
                <c:pt idx="125">
                  <c:v>21.495932794904174</c:v>
                </c:pt>
                <c:pt idx="126">
                  <c:v>22.352304143983798</c:v>
                </c:pt>
                <c:pt idx="127">
                  <c:v>24.343395943975715</c:v>
                </c:pt>
                <c:pt idx="128">
                  <c:v>27.333402490858631</c:v>
                </c:pt>
                <c:pt idx="129">
                  <c:v>28.40036715359226</c:v>
                </c:pt>
                <c:pt idx="130">
                  <c:v>30.238775151236023</c:v>
                </c:pt>
                <c:pt idx="131">
                  <c:v>30.166808068598193</c:v>
                </c:pt>
                <c:pt idx="132">
                  <c:v>31.416962637812766</c:v>
                </c:pt>
                <c:pt idx="133">
                  <c:v>32.593965922524639</c:v>
                </c:pt>
                <c:pt idx="134">
                  <c:v>32.608534375093924</c:v>
                </c:pt>
                <c:pt idx="135">
                  <c:v>33.241516254917826</c:v>
                </c:pt>
                <c:pt idx="136">
                  <c:v>33.12697383492587</c:v>
                </c:pt>
                <c:pt idx="137">
                  <c:v>33.502626275621566</c:v>
                </c:pt>
                <c:pt idx="138">
                  <c:v>32.169935533315105</c:v>
                </c:pt>
                <c:pt idx="139">
                  <c:v>31.516797641442409</c:v>
                </c:pt>
                <c:pt idx="140">
                  <c:v>30.93165856367839</c:v>
                </c:pt>
                <c:pt idx="141">
                  <c:v>30.110127146795243</c:v>
                </c:pt>
                <c:pt idx="142">
                  <c:v>28.837199956959694</c:v>
                </c:pt>
                <c:pt idx="143">
                  <c:v>26.267003336510445</c:v>
                </c:pt>
                <c:pt idx="144">
                  <c:v>25.009845471693499</c:v>
                </c:pt>
                <c:pt idx="145">
                  <c:v>23.071903997200412</c:v>
                </c:pt>
                <c:pt idx="146">
                  <c:v>22.004587960874563</c:v>
                </c:pt>
                <c:pt idx="147">
                  <c:v>21.731875401067885</c:v>
                </c:pt>
                <c:pt idx="148">
                  <c:v>21.181479426893691</c:v>
                </c:pt>
                <c:pt idx="149">
                  <c:v>21.943339289728591</c:v>
                </c:pt>
                <c:pt idx="150">
                  <c:v>22.817131646864759</c:v>
                </c:pt>
                <c:pt idx="151">
                  <c:v>24.849190949830902</c:v>
                </c:pt>
                <c:pt idx="152">
                  <c:v>27.900831129993531</c:v>
                </c:pt>
                <c:pt idx="153">
                  <c:v>28.989435946593684</c:v>
                </c:pt>
                <c:pt idx="154">
                  <c:v>30.865433871465438</c:v>
                </c:pt>
                <c:pt idx="155">
                  <c:v>30.791436008072999</c:v>
                </c:pt>
                <c:pt idx="156">
                  <c:v>32.066915288357002</c:v>
                </c:pt>
                <c:pt idx="157">
                  <c:v>33.267687615073825</c:v>
                </c:pt>
                <c:pt idx="158">
                  <c:v>33.281977193102399</c:v>
                </c:pt>
                <c:pt idx="159">
                  <c:v>33.927441386803856</c:v>
                </c:pt>
                <c:pt idx="160">
                  <c:v>33.809948226600739</c:v>
                </c:pt>
                <c:pt idx="161">
                  <c:v>34.192752600030708</c:v>
                </c:pt>
                <c:pt idx="162">
                  <c:v>32.832041248827366</c:v>
                </c:pt>
                <c:pt idx="163">
                  <c:v>32.164905002903296</c:v>
                </c:pt>
                <c:pt idx="164">
                  <c:v>31.567188660663291</c:v>
                </c:pt>
                <c:pt idx="165">
                  <c:v>30.728248670039314</c:v>
                </c:pt>
                <c:pt idx="166">
                  <c:v>29.428684017028758</c:v>
                </c:pt>
                <c:pt idx="167">
                  <c:v>26.805309661398223</c:v>
                </c:pt>
                <c:pt idx="168">
                  <c:v>25.52195077732506</c:v>
                </c:pt>
                <c:pt idx="169">
                  <c:v>23.543925010230478</c:v>
                </c:pt>
                <c:pt idx="170">
                  <c:v>22.454389650762771</c:v>
                </c:pt>
                <c:pt idx="171">
                  <c:v>22.175724465396648</c:v>
                </c:pt>
                <c:pt idx="172">
                  <c:v>21.613719439754142</c:v>
                </c:pt>
                <c:pt idx="173">
                  <c:v>22.390745784553005</c:v>
                </c:pt>
                <c:pt idx="174">
                  <c:v>23.281959149745724</c:v>
                </c:pt>
                <c:pt idx="175">
                  <c:v>25.354985955686089</c:v>
                </c:pt>
                <c:pt idx="176">
                  <c:v>28.468259769128434</c:v>
                </c:pt>
                <c:pt idx="177">
                  <c:v>29.578504739595108</c:v>
                </c:pt>
                <c:pt idx="178">
                  <c:v>31.492092591694846</c:v>
                </c:pt>
                <c:pt idx="179">
                  <c:v>31.416063947547809</c:v>
                </c:pt>
                <c:pt idx="180">
                  <c:v>32.716867938901231</c:v>
                </c:pt>
                <c:pt idx="181">
                  <c:v>33.941409307623005</c:v>
                </c:pt>
                <c:pt idx="182">
                  <c:v>33.955420011110874</c:v>
                </c:pt>
                <c:pt idx="183">
                  <c:v>34.613366518689887</c:v>
                </c:pt>
                <c:pt idx="184">
                  <c:v>34.492922618275621</c:v>
                </c:pt>
                <c:pt idx="185">
                  <c:v>34.882878924439858</c:v>
                </c:pt>
                <c:pt idx="186">
                  <c:v>33.494146964339627</c:v>
                </c:pt>
                <c:pt idx="187">
                  <c:v>32.813012364364177</c:v>
                </c:pt>
                <c:pt idx="188">
                  <c:v>32.202718757648192</c:v>
                </c:pt>
                <c:pt idx="189">
                  <c:v>31.346370193283388</c:v>
                </c:pt>
                <c:pt idx="190">
                  <c:v>30.020168077097814</c:v>
                </c:pt>
                <c:pt idx="191">
                  <c:v>27.343615986286</c:v>
                </c:pt>
                <c:pt idx="192">
                  <c:v>26.034056082956617</c:v>
                </c:pt>
                <c:pt idx="193">
                  <c:v>24.01594602326054</c:v>
                </c:pt>
                <c:pt idx="194">
                  <c:v>22.904191340650986</c:v>
                </c:pt>
                <c:pt idx="195">
                  <c:v>22.619573529725407</c:v>
                </c:pt>
                <c:pt idx="196">
                  <c:v>22.045959452614593</c:v>
                </c:pt>
                <c:pt idx="197">
                  <c:v>22.838152279377422</c:v>
                </c:pt>
                <c:pt idx="198">
                  <c:v>23.746786652626689</c:v>
                </c:pt>
                <c:pt idx="199">
                  <c:v>25.860780961541277</c:v>
                </c:pt>
                <c:pt idx="200">
                  <c:v>29.035688408263326</c:v>
                </c:pt>
                <c:pt idx="201">
                  <c:v>30.167573532596538</c:v>
                </c:pt>
                <c:pt idx="202">
                  <c:v>32.118751311924257</c:v>
                </c:pt>
                <c:pt idx="203">
                  <c:v>32.040691887022618</c:v>
                </c:pt>
                <c:pt idx="204">
                  <c:v>33.366820589445474</c:v>
                </c:pt>
                <c:pt idx="205">
                  <c:v>34.615131000172184</c:v>
                </c:pt>
                <c:pt idx="206">
                  <c:v>34.628862829119349</c:v>
                </c:pt>
                <c:pt idx="207">
                  <c:v>35.29929165057591</c:v>
                </c:pt>
                <c:pt idx="208">
                  <c:v>35.175897009950496</c:v>
                </c:pt>
                <c:pt idx="209">
                  <c:v>35.573005248849</c:v>
                </c:pt>
                <c:pt idx="210">
                  <c:v>34.156252679851882</c:v>
                </c:pt>
                <c:pt idx="211">
                  <c:v>33.461119725825064</c:v>
                </c:pt>
                <c:pt idx="212">
                  <c:v>32.838248854633086</c:v>
                </c:pt>
                <c:pt idx="213">
                  <c:v>31.964491716527462</c:v>
                </c:pt>
                <c:pt idx="214">
                  <c:v>30.611652137166878</c:v>
                </c:pt>
                <c:pt idx="215">
                  <c:v>27.881922311173771</c:v>
                </c:pt>
                <c:pt idx="216">
                  <c:v>26.546161388588182</c:v>
                </c:pt>
                <c:pt idx="217">
                  <c:v>24.487967036290598</c:v>
                </c:pt>
                <c:pt idx="218">
                  <c:v>23.353993030539197</c:v>
                </c:pt>
                <c:pt idx="219">
                  <c:v>23.06342259405417</c:v>
                </c:pt>
                <c:pt idx="220">
                  <c:v>22.478199465475047</c:v>
                </c:pt>
                <c:pt idx="221">
                  <c:v>23.285558774201839</c:v>
                </c:pt>
                <c:pt idx="222">
                  <c:v>24.211614155507647</c:v>
                </c:pt>
                <c:pt idx="223">
                  <c:v>26.366575967396468</c:v>
                </c:pt>
                <c:pt idx="224">
                  <c:v>29.603117047398229</c:v>
                </c:pt>
                <c:pt idx="225">
                  <c:v>30.756642325597966</c:v>
                </c:pt>
                <c:pt idx="226">
                  <c:v>32.745410032153671</c:v>
                </c:pt>
                <c:pt idx="227">
                  <c:v>32.665319826497424</c:v>
                </c:pt>
                <c:pt idx="228">
                  <c:v>34.01677323998971</c:v>
                </c:pt>
                <c:pt idx="229">
                  <c:v>35.28885269272137</c:v>
                </c:pt>
                <c:pt idx="230">
                  <c:v>35.302305647127824</c:v>
                </c:pt>
                <c:pt idx="231">
                  <c:v>35.98521678246194</c:v>
                </c:pt>
                <c:pt idx="232">
                  <c:v>35.858871401625365</c:v>
                </c:pt>
                <c:pt idx="233">
                  <c:v>36.26313157325815</c:v>
                </c:pt>
                <c:pt idx="234">
                  <c:v>34.818358395364143</c:v>
                </c:pt>
                <c:pt idx="235">
                  <c:v>34.109227087285952</c:v>
                </c:pt>
                <c:pt idx="236">
                  <c:v>33.473778951617987</c:v>
                </c:pt>
                <c:pt idx="237">
                  <c:v>32.582613239771526</c:v>
                </c:pt>
                <c:pt idx="238">
                  <c:v>31.203136197235942</c:v>
                </c:pt>
                <c:pt idx="239">
                  <c:v>28.420228636061548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806080"/>
        <c:axId val="297816448"/>
      </c:scatterChart>
      <c:valAx>
        <c:axId val="297806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7816448"/>
        <c:crosses val="autoZero"/>
        <c:crossBetween val="midCat"/>
      </c:valAx>
      <c:valAx>
        <c:axId val="2978164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GW load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2978060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9.543919510061262E-2"/>
                  <c:y val="-7.7770102132308908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</c:trendlineLbl>
          </c:trendline>
          <c:xVal>
            <c:numRef>
              <c:f>'load vs cost'!$B$3:$Y$3</c:f>
              <c:numCache>
                <c:formatCode>General</c:formatCode>
                <c:ptCount val="24"/>
                <c:pt idx="0">
                  <c:v>21.5</c:v>
                </c:pt>
                <c:pt idx="1">
                  <c:v>20.2</c:v>
                </c:pt>
                <c:pt idx="2">
                  <c:v>19.100000000000001</c:v>
                </c:pt>
                <c:pt idx="3">
                  <c:v>18.5</c:v>
                </c:pt>
                <c:pt idx="4">
                  <c:v>18.3</c:v>
                </c:pt>
                <c:pt idx="5">
                  <c:v>18.8</c:v>
                </c:pt>
                <c:pt idx="6">
                  <c:v>19.8</c:v>
                </c:pt>
                <c:pt idx="7">
                  <c:v>21.8</c:v>
                </c:pt>
                <c:pt idx="8">
                  <c:v>23.6</c:v>
                </c:pt>
                <c:pt idx="9">
                  <c:v>25.1</c:v>
                </c:pt>
                <c:pt idx="10">
                  <c:v>26.3</c:v>
                </c:pt>
                <c:pt idx="11">
                  <c:v>27.3</c:v>
                </c:pt>
                <c:pt idx="12">
                  <c:v>28.1</c:v>
                </c:pt>
                <c:pt idx="13">
                  <c:v>28.7</c:v>
                </c:pt>
                <c:pt idx="14">
                  <c:v>29.1</c:v>
                </c:pt>
                <c:pt idx="15">
                  <c:v>29.3</c:v>
                </c:pt>
                <c:pt idx="16">
                  <c:v>29.4</c:v>
                </c:pt>
                <c:pt idx="17">
                  <c:v>29.2</c:v>
                </c:pt>
                <c:pt idx="18">
                  <c:v>28.5</c:v>
                </c:pt>
                <c:pt idx="19">
                  <c:v>27.6</c:v>
                </c:pt>
                <c:pt idx="20">
                  <c:v>27.1</c:v>
                </c:pt>
                <c:pt idx="21">
                  <c:v>26.8</c:v>
                </c:pt>
                <c:pt idx="22">
                  <c:v>25.3</c:v>
                </c:pt>
                <c:pt idx="23">
                  <c:v>23.2</c:v>
                </c:pt>
              </c:numCache>
            </c:numRef>
          </c:xVal>
          <c:yVal>
            <c:numRef>
              <c:f>'load vs cost'!$B$4:$Y$4</c:f>
              <c:numCache>
                <c:formatCode>_("$"* #,##0.00_);_("$"* \(#,##0.00\);_("$"* "-"??_);_(@_)</c:formatCode>
                <c:ptCount val="24"/>
                <c:pt idx="0">
                  <c:v>66.143333333333345</c:v>
                </c:pt>
                <c:pt idx="1">
                  <c:v>50.62833333333333</c:v>
                </c:pt>
                <c:pt idx="2">
                  <c:v>41.766666666666666</c:v>
                </c:pt>
                <c:pt idx="3">
                  <c:v>26.24666666666667</c:v>
                </c:pt>
                <c:pt idx="4">
                  <c:v>35.294999999999995</c:v>
                </c:pt>
                <c:pt idx="5">
                  <c:v>35.073333333333331</c:v>
                </c:pt>
                <c:pt idx="6">
                  <c:v>42.406666666666673</c:v>
                </c:pt>
                <c:pt idx="7">
                  <c:v>47.983333333333341</c:v>
                </c:pt>
                <c:pt idx="8">
                  <c:v>57.513333333333328</c:v>
                </c:pt>
                <c:pt idx="9">
                  <c:v>59.196666666666665</c:v>
                </c:pt>
                <c:pt idx="10">
                  <c:v>79.303333333333327</c:v>
                </c:pt>
                <c:pt idx="11">
                  <c:v>78.898333333333341</c:v>
                </c:pt>
                <c:pt idx="12">
                  <c:v>68.475000000000009</c:v>
                </c:pt>
                <c:pt idx="13">
                  <c:v>69.808333333333323</c:v>
                </c:pt>
                <c:pt idx="14">
                  <c:v>80.605000000000004</c:v>
                </c:pt>
                <c:pt idx="15">
                  <c:v>89.868333333333339</c:v>
                </c:pt>
                <c:pt idx="16">
                  <c:v>76.074999999999989</c:v>
                </c:pt>
                <c:pt idx="17">
                  <c:v>82.364999999999995</c:v>
                </c:pt>
                <c:pt idx="18">
                  <c:v>85.278333333333336</c:v>
                </c:pt>
                <c:pt idx="19">
                  <c:v>78.811666666666667</c:v>
                </c:pt>
                <c:pt idx="20">
                  <c:v>72.704999999999998</c:v>
                </c:pt>
                <c:pt idx="21">
                  <c:v>66.326666666666654</c:v>
                </c:pt>
                <c:pt idx="22">
                  <c:v>59.576666666666675</c:v>
                </c:pt>
                <c:pt idx="23">
                  <c:v>68.958333333333329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896576"/>
        <c:axId val="297902848"/>
      </c:scatterChart>
      <c:valAx>
        <c:axId val="297896576"/>
        <c:scaling>
          <c:orientation val="minMax"/>
          <c:max val="31"/>
          <c:min val="17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load GW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97902848"/>
        <c:crosses val="autoZero"/>
        <c:crossBetween val="midCat"/>
      </c:valAx>
      <c:valAx>
        <c:axId val="297902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$/MWh
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9789657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load</c:v>
          </c:tx>
          <c:marker>
            <c:symbol val="none"/>
          </c:marker>
          <c:xVal>
            <c:numRef>
              <c:f>'load vs cost'!$B$2:$Y$2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'load vs cost'!$B$3:$Y$3</c:f>
              <c:numCache>
                <c:formatCode>General</c:formatCode>
                <c:ptCount val="24"/>
                <c:pt idx="0">
                  <c:v>21.5</c:v>
                </c:pt>
                <c:pt idx="1">
                  <c:v>20.2</c:v>
                </c:pt>
                <c:pt idx="2">
                  <c:v>19.100000000000001</c:v>
                </c:pt>
                <c:pt idx="3">
                  <c:v>18.5</c:v>
                </c:pt>
                <c:pt idx="4">
                  <c:v>18.3</c:v>
                </c:pt>
                <c:pt idx="5">
                  <c:v>18.8</c:v>
                </c:pt>
                <c:pt idx="6">
                  <c:v>19.8</c:v>
                </c:pt>
                <c:pt idx="7">
                  <c:v>21.8</c:v>
                </c:pt>
                <c:pt idx="8">
                  <c:v>23.6</c:v>
                </c:pt>
                <c:pt idx="9">
                  <c:v>25.1</c:v>
                </c:pt>
                <c:pt idx="10">
                  <c:v>26.3</c:v>
                </c:pt>
                <c:pt idx="11">
                  <c:v>27.3</c:v>
                </c:pt>
                <c:pt idx="12">
                  <c:v>28.1</c:v>
                </c:pt>
                <c:pt idx="13">
                  <c:v>28.7</c:v>
                </c:pt>
                <c:pt idx="14">
                  <c:v>29.1</c:v>
                </c:pt>
                <c:pt idx="15">
                  <c:v>29.3</c:v>
                </c:pt>
                <c:pt idx="16">
                  <c:v>29.4</c:v>
                </c:pt>
                <c:pt idx="17">
                  <c:v>29.2</c:v>
                </c:pt>
                <c:pt idx="18">
                  <c:v>28.5</c:v>
                </c:pt>
                <c:pt idx="19">
                  <c:v>27.6</c:v>
                </c:pt>
                <c:pt idx="20">
                  <c:v>27.1</c:v>
                </c:pt>
                <c:pt idx="21">
                  <c:v>26.8</c:v>
                </c:pt>
                <c:pt idx="22">
                  <c:v>25.3</c:v>
                </c:pt>
                <c:pt idx="23">
                  <c:v>23.2</c:v>
                </c:pt>
              </c:numCache>
            </c:numRef>
          </c:yVal>
          <c:smooth val="1"/>
        </c:ser>
        <c:ser>
          <c:idx val="2"/>
          <c:order val="2"/>
          <c:tx>
            <c:v>revised laod</c:v>
          </c:tx>
          <c:marker>
            <c:symbol val="none"/>
          </c:marker>
          <c:yVal>
            <c:numRef>
              <c:f>'load vs cost'!$B$10:$Y$10</c:f>
              <c:numCache>
                <c:formatCode>General</c:formatCode>
                <c:ptCount val="24"/>
                <c:pt idx="0">
                  <c:v>25.715</c:v>
                </c:pt>
                <c:pt idx="1">
                  <c:v>24.504999999999999</c:v>
                </c:pt>
                <c:pt idx="2">
                  <c:v>23.465000000000003</c:v>
                </c:pt>
                <c:pt idx="3">
                  <c:v>22.895</c:v>
                </c:pt>
                <c:pt idx="4">
                  <c:v>22.71</c:v>
                </c:pt>
                <c:pt idx="5">
                  <c:v>23.18</c:v>
                </c:pt>
                <c:pt idx="6">
                  <c:v>24.074999999999999</c:v>
                </c:pt>
                <c:pt idx="7">
                  <c:v>25.94</c:v>
                </c:pt>
                <c:pt idx="8">
                  <c:v>23.6</c:v>
                </c:pt>
                <c:pt idx="9">
                  <c:v>25.1</c:v>
                </c:pt>
                <c:pt idx="10">
                  <c:v>26.3</c:v>
                </c:pt>
                <c:pt idx="11">
                  <c:v>27.3</c:v>
                </c:pt>
                <c:pt idx="12">
                  <c:v>23.885000000000002</c:v>
                </c:pt>
                <c:pt idx="13">
                  <c:v>24.395</c:v>
                </c:pt>
                <c:pt idx="14">
                  <c:v>24.734999999999999</c:v>
                </c:pt>
                <c:pt idx="15">
                  <c:v>24.905000000000001</c:v>
                </c:pt>
                <c:pt idx="16">
                  <c:v>24.99</c:v>
                </c:pt>
                <c:pt idx="17">
                  <c:v>24.82</c:v>
                </c:pt>
                <c:pt idx="18">
                  <c:v>24.225000000000001</c:v>
                </c:pt>
                <c:pt idx="19">
                  <c:v>23.46</c:v>
                </c:pt>
                <c:pt idx="20">
                  <c:v>27.1</c:v>
                </c:pt>
                <c:pt idx="21">
                  <c:v>26.8</c:v>
                </c:pt>
                <c:pt idx="22">
                  <c:v>25.3</c:v>
                </c:pt>
                <c:pt idx="23">
                  <c:v>23.2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960960"/>
        <c:axId val="297962880"/>
      </c:scatterChart>
      <c:scatterChart>
        <c:scatterStyle val="smoothMarker"/>
        <c:varyColors val="0"/>
        <c:ser>
          <c:idx val="1"/>
          <c:order val="1"/>
          <c:tx>
            <c:v>cost</c:v>
          </c:tx>
          <c:marker>
            <c:symbol val="none"/>
          </c:marker>
          <c:xVal>
            <c:numRef>
              <c:f>'load vs cost'!$B$2:$Y$2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'load vs cost'!$B$4:$Y$4</c:f>
              <c:numCache>
                <c:formatCode>_("$"* #,##0.00_);_("$"* \(#,##0.00\);_("$"* "-"??_);_(@_)</c:formatCode>
                <c:ptCount val="24"/>
                <c:pt idx="0">
                  <c:v>66.143333333333345</c:v>
                </c:pt>
                <c:pt idx="1">
                  <c:v>50.62833333333333</c:v>
                </c:pt>
                <c:pt idx="2">
                  <c:v>41.766666666666666</c:v>
                </c:pt>
                <c:pt idx="3">
                  <c:v>26.24666666666667</c:v>
                </c:pt>
                <c:pt idx="4">
                  <c:v>35.294999999999995</c:v>
                </c:pt>
                <c:pt idx="5">
                  <c:v>35.073333333333331</c:v>
                </c:pt>
                <c:pt idx="6">
                  <c:v>42.406666666666673</c:v>
                </c:pt>
                <c:pt idx="7">
                  <c:v>47.983333333333341</c:v>
                </c:pt>
                <c:pt idx="8">
                  <c:v>57.513333333333328</c:v>
                </c:pt>
                <c:pt idx="9">
                  <c:v>59.196666666666665</c:v>
                </c:pt>
                <c:pt idx="10">
                  <c:v>79.303333333333327</c:v>
                </c:pt>
                <c:pt idx="11">
                  <c:v>78.898333333333341</c:v>
                </c:pt>
                <c:pt idx="12">
                  <c:v>68.475000000000009</c:v>
                </c:pt>
                <c:pt idx="13">
                  <c:v>69.808333333333323</c:v>
                </c:pt>
                <c:pt idx="14">
                  <c:v>80.605000000000004</c:v>
                </c:pt>
                <c:pt idx="15">
                  <c:v>89.868333333333339</c:v>
                </c:pt>
                <c:pt idx="16">
                  <c:v>76.074999999999989</c:v>
                </c:pt>
                <c:pt idx="17">
                  <c:v>82.364999999999995</c:v>
                </c:pt>
                <c:pt idx="18">
                  <c:v>85.278333333333336</c:v>
                </c:pt>
                <c:pt idx="19">
                  <c:v>78.811666666666667</c:v>
                </c:pt>
                <c:pt idx="20">
                  <c:v>72.704999999999998</c:v>
                </c:pt>
                <c:pt idx="21">
                  <c:v>66.326666666666654</c:v>
                </c:pt>
                <c:pt idx="22">
                  <c:v>59.576666666666675</c:v>
                </c:pt>
                <c:pt idx="23">
                  <c:v>68.958333333333329</c:v>
                </c:pt>
              </c:numCache>
            </c:numRef>
          </c:yVal>
          <c:smooth val="1"/>
        </c:ser>
        <c:ser>
          <c:idx val="3"/>
          <c:order val="3"/>
          <c:tx>
            <c:v>revised cost</c:v>
          </c:tx>
          <c:marker>
            <c:symbol val="none"/>
          </c:marker>
          <c:yVal>
            <c:numRef>
              <c:f>'load vs cost'!$B$12:$Y$12</c:f>
              <c:numCache>
                <c:formatCode>_("$"* #,##0.00_);_("$"* \(#,##0.00\);_("$"* "-"??_);_(@_)</c:formatCode>
                <c:ptCount val="24"/>
                <c:pt idx="0">
                  <c:v>83.411345333333344</c:v>
                </c:pt>
                <c:pt idx="1">
                  <c:v>68.265057333333331</c:v>
                </c:pt>
                <c:pt idx="2">
                  <c:v>59.649198666666663</c:v>
                </c:pt>
                <c:pt idx="3">
                  <c:v>44.252102666666673</c:v>
                </c:pt>
                <c:pt idx="4">
                  <c:v>53.361887999999993</c:v>
                </c:pt>
                <c:pt idx="5">
                  <c:v>53.017317333333331</c:v>
                </c:pt>
                <c:pt idx="6">
                  <c:v>59.920486666666676</c:v>
                </c:pt>
                <c:pt idx="7">
                  <c:v>64.944085333333334</c:v>
                </c:pt>
                <c:pt idx="8">
                  <c:v>57.513333333333328</c:v>
                </c:pt>
                <c:pt idx="9">
                  <c:v>59.196666666666665</c:v>
                </c:pt>
                <c:pt idx="10">
                  <c:v>79.303333333333327</c:v>
                </c:pt>
                <c:pt idx="11">
                  <c:v>78.898333333333341</c:v>
                </c:pt>
                <c:pt idx="12">
                  <c:v>51.20698800000001</c:v>
                </c:pt>
                <c:pt idx="13">
                  <c:v>52.171609333333322</c:v>
                </c:pt>
                <c:pt idx="14">
                  <c:v>62.722468000000006</c:v>
                </c:pt>
                <c:pt idx="15">
                  <c:v>71.862897333333336</c:v>
                </c:pt>
                <c:pt idx="16">
                  <c:v>58.008111999999997</c:v>
                </c:pt>
                <c:pt idx="17">
                  <c:v>64.421015999999995</c:v>
                </c:pt>
                <c:pt idx="18">
                  <c:v>67.76451333333334</c:v>
                </c:pt>
                <c:pt idx="19">
                  <c:v>61.850914666666668</c:v>
                </c:pt>
                <c:pt idx="20">
                  <c:v>72.704999999999998</c:v>
                </c:pt>
                <c:pt idx="21">
                  <c:v>66.326666666666654</c:v>
                </c:pt>
                <c:pt idx="22">
                  <c:v>59.576666666666675</c:v>
                </c:pt>
                <c:pt idx="23">
                  <c:v>68.958333333333329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973248"/>
        <c:axId val="297974784"/>
      </c:scatterChart>
      <c:valAx>
        <c:axId val="297960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hours of 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97962880"/>
        <c:crosses val="autoZero"/>
        <c:crossBetween val="midCat"/>
      </c:valAx>
      <c:valAx>
        <c:axId val="297962880"/>
        <c:scaling>
          <c:orientation val="minMax"/>
          <c:max val="65"/>
          <c:min val="1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GW's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97960960"/>
        <c:crosses val="autoZero"/>
        <c:crossBetween val="midCat"/>
      </c:valAx>
      <c:valAx>
        <c:axId val="297973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97974784"/>
        <c:crosses val="autoZero"/>
        <c:crossBetween val="midCat"/>
      </c:valAx>
      <c:valAx>
        <c:axId val="297974784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$/MWH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97973248"/>
        <c:crosses val="max"/>
        <c:crossBetween val="midCat"/>
      </c:valAx>
    </c:plotArea>
    <c:legend>
      <c:legendPos val="r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0.emf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0.emf"/><Relationship Id="rId1" Type="http://schemas.openxmlformats.org/officeDocument/2006/relationships/customXml" Target="../ink/ink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ustomXml" Target="../ink/ink3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2.emf"/><Relationship Id="rId5" Type="http://schemas.openxmlformats.org/officeDocument/2006/relationships/customXml" Target="../ink/ink4.xml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238146</xdr:colOff>
      <xdr:row>0</xdr:row>
      <xdr:rowOff>115824</xdr:rowOff>
    </xdr:from>
    <xdr:to>
      <xdr:col>23</xdr:col>
      <xdr:colOff>238506</xdr:colOff>
      <xdr:row>0</xdr:row>
      <xdr:rowOff>122664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/>
            <xdr14:cNvContentPartPr/>
          </xdr14:nvContentPartPr>
          <xdr14:nvPr macro=""/>
          <xdr14:xfrm>
            <a:off x="15103950" y="115824"/>
            <a:ext cx="360" cy="684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092070" y="103944"/>
              <a:ext cx="24120" cy="306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16</xdr:col>
      <xdr:colOff>564695</xdr:colOff>
      <xdr:row>5</xdr:row>
      <xdr:rowOff>27214</xdr:rowOff>
    </xdr:from>
    <xdr:to>
      <xdr:col>24</xdr:col>
      <xdr:colOff>408213</xdr:colOff>
      <xdr:row>19</xdr:row>
      <xdr:rowOff>103414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238146</xdr:colOff>
      <xdr:row>0</xdr:row>
      <xdr:rowOff>115824</xdr:rowOff>
    </xdr:from>
    <xdr:to>
      <xdr:col>23</xdr:col>
      <xdr:colOff>238506</xdr:colOff>
      <xdr:row>0</xdr:row>
      <xdr:rowOff>122664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Ink 3"/>
            <xdr14:cNvContentPartPr/>
          </xdr14:nvContentPartPr>
          <xdr14:nvPr macro=""/>
          <xdr14:xfrm>
            <a:off x="15103950" y="115824"/>
            <a:ext cx="360" cy="6840"/>
          </xdr14:xfrm>
        </xdr:contentPart>
      </mc:Choice>
      <mc:Fallback xmlns="">
        <xdr:pic>
          <xdr:nvPicPr>
            <xdr:cNvPr id="9" name="Ink 8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092070" y="103944"/>
              <a:ext cx="24120" cy="306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15</xdr:col>
      <xdr:colOff>61232</xdr:colOff>
      <xdr:row>6</xdr:row>
      <xdr:rowOff>95250</xdr:rowOff>
    </xdr:from>
    <xdr:to>
      <xdr:col>22</xdr:col>
      <xdr:colOff>517071</xdr:colOff>
      <xdr:row>20</xdr:row>
      <xdr:rowOff>171450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276225</xdr:colOff>
      <xdr:row>15</xdr:row>
      <xdr:rowOff>85725</xdr:rowOff>
    </xdr:from>
    <xdr:to>
      <xdr:col>19</xdr:col>
      <xdr:colOff>590550</xdr:colOff>
      <xdr:row>29</xdr:row>
      <xdr:rowOff>152400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1219200</xdr:colOff>
      <xdr:row>15</xdr:row>
      <xdr:rowOff>19050</xdr:rowOff>
    </xdr:from>
    <xdr:to>
      <xdr:col>9</xdr:col>
      <xdr:colOff>542925</xdr:colOff>
      <xdr:row>29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454350</xdr:colOff>
      <xdr:row>0</xdr:row>
      <xdr:rowOff>80474</xdr:rowOff>
    </xdr:from>
    <xdr:to>
      <xdr:col>11</xdr:col>
      <xdr:colOff>461910</xdr:colOff>
      <xdr:row>0</xdr:row>
      <xdr:rowOff>95594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7" name="Ink 6"/>
            <xdr14:cNvContentPartPr/>
          </xdr14:nvContentPartPr>
          <xdr14:nvPr macro=""/>
          <xdr14:xfrm>
            <a:off x="8667831" y="80474"/>
            <a:ext cx="7560" cy="15120"/>
          </xdr14:xfrm>
        </xdr:contentPart>
      </mc:Choice>
      <mc:Fallback>
        <xdr:pic>
          <xdr:nvPicPr>
            <xdr:cNvPr id="7" name="Ink 6"/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8655951" y="68594"/>
              <a:ext cx="31320" cy="3888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21</xdr:col>
      <xdr:colOff>263841</xdr:colOff>
      <xdr:row>18</xdr:row>
      <xdr:rowOff>80654</xdr:rowOff>
    </xdr:from>
    <xdr:to>
      <xdr:col>21</xdr:col>
      <xdr:colOff>271401</xdr:colOff>
      <xdr:row>18</xdr:row>
      <xdr:rowOff>88214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11" name="Ink 10"/>
            <xdr14:cNvContentPartPr/>
          </xdr14:nvContentPartPr>
          <xdr14:nvPr macro=""/>
          <xdr14:xfrm>
            <a:off x="14558668" y="3509654"/>
            <a:ext cx="7560" cy="7560"/>
          </xdr14:xfrm>
        </xdr:contentPart>
      </mc:Choice>
      <mc:Fallback>
        <xdr:pic>
          <xdr:nvPicPr>
            <xdr:cNvPr id="11" name="Ink 10"/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546788" y="3497774"/>
              <a:ext cx="31320" cy="313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440" max="1280" units="cm"/>
          <inkml:channel name="Y" type="integer" min="-180" max="720" units="cm"/>
        </inkml:traceFormat>
        <inkml:channelProperties>
          <inkml:channelProperty channel="X" name="resolution" value="60.17699" units="1/cm"/>
          <inkml:channelProperty channel="Y" name="resolution" value="35.43307" units="1/cm"/>
        </inkml:channelProperties>
      </inkml:inkSource>
      <inkml:timestamp xml:id="ts0" timeString="2015-04-07T15:04:52.034"/>
    </inkml:context>
    <inkml:brush xml:id="br0">
      <inkml:brushProperty name="width" value="0.06667" units="cm"/>
      <inkml:brushProperty name="height" value="0.06667" units="cm"/>
    </inkml:brush>
  </inkml:definitions>
  <inkml:trace contextRef="#ctx0" brushRef="#br0">0 18,'0'-18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440" max="1280" units="cm"/>
          <inkml:channel name="Y" type="integer" min="-180" max="720" units="cm"/>
        </inkml:traceFormat>
        <inkml:channelProperties>
          <inkml:channelProperty channel="X" name="resolution" value="60.17699" units="1/cm"/>
          <inkml:channelProperty channel="Y" name="resolution" value="35.43307" units="1/cm"/>
        </inkml:channelProperties>
      </inkml:inkSource>
      <inkml:timestamp xml:id="ts0" timeString="2015-04-06T22:16:29.237"/>
    </inkml:context>
    <inkml:brush xml:id="br0">
      <inkml:brushProperty name="width" value="0.06667" units="cm"/>
      <inkml:brushProperty name="height" value="0.06667" units="cm"/>
    </inkml:brush>
  </inkml:definitions>
  <inkml:trace contextRef="#ctx0" brushRef="#br0">0 18,'0'-18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280" max="1280" units="cm"/>
          <inkml:channel name="Y" type="integer" min="-50" max="720" units="cm"/>
        </inkml:traceFormat>
        <inkml:channelProperties>
          <inkml:channelProperty channel="X" name="resolution" value="56.63717" units="1/cm"/>
          <inkml:channelProperty channel="Y" name="resolution" value="30.31496" units="1/cm"/>
        </inkml:channelProperties>
      </inkml:inkSource>
      <inkml:timestamp xml:id="ts0" timeString="2015-04-09T14:45:21.636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942C6FEB-D60F-40D6-94B3-35297630F8AE}" emma:medium="tactile" emma:mode="ink">
          <msink:context xmlns:msink="http://schemas.microsoft.com/ink/2010/main" type="writingRegion" rotatedBoundingBox="24077,208 24112,208 24112,279 24077,279"/>
        </emma:interpretation>
      </emma:emma>
    </inkml:annotationXML>
    <inkml:traceGroup>
      <inkml:annotationXML>
        <emma:emma xmlns:emma="http://www.w3.org/2003/04/emma" version="1.0">
          <emma:interpretation id="{02A2775B-E417-471D-8D79-6970EC5D0089}" emma:medium="tactile" emma:mode="ink">
            <msink:context xmlns:msink="http://schemas.microsoft.com/ink/2010/main" type="paragraph" rotatedBoundingBox="24077,208 24112,208 24112,279 24077,279" alignmentLevel="1"/>
          </emma:interpretation>
        </emma:emma>
      </inkml:annotationXML>
      <inkml:traceGroup>
        <inkml:annotationXML>
          <emma:emma xmlns:emma="http://www.w3.org/2003/04/emma" version="1.0">
            <emma:interpretation id="{77F3C30F-8228-4609-9661-0537129851F8}" emma:medium="tactile" emma:mode="ink">
              <msink:context xmlns:msink="http://schemas.microsoft.com/ink/2010/main" type="line" rotatedBoundingBox="24077,208 24112,208 24112,279 24077,279"/>
            </emma:interpretation>
          </emma:emma>
        </inkml:annotationXML>
        <inkml:traceGroup>
          <inkml:annotationXML>
            <emma:emma xmlns:emma="http://www.w3.org/2003/04/emma" version="1.0">
              <emma:interpretation id="{0CA1A5E5-794E-4958-AAD7-B187D3642C13}" emma:medium="tactile" emma:mode="ink">
                <msink:context xmlns:msink="http://schemas.microsoft.com/ink/2010/main" type="inkWord" rotatedBoundingBox="24077,208 24112,208 24112,279 24077,279"/>
              </emma:interpretation>
              <emma:one-of disjunction-type="recognition" id="oneOf0">
                <emma:interpretation id="interp0" emma:lang="en-US" emma:confidence="0">
                  <emma:literal>of</emma:literal>
                </emma:interpretation>
                <emma:interpretation id="interp1" emma:lang="en-US" emma:confidence="0">
                  <emma:literal>Z:</emma:literal>
                </emma:interpretation>
                <emma:interpretation id="interp2" emma:lang="en-US" emma:confidence="0">
                  <emma:literal>a:</emma:literal>
                </emma:interpretation>
                <emma:interpretation id="interp3" emma:lang="en-US" emma:confidence="0">
                  <emma:literal>-i.</emma:literal>
                </emma:interpretation>
                <emma:interpretation id="interp4" emma:lang="en-US" emma:confidence="0">
                  <emma:literal>;</emma:literal>
                </emma:interpretation>
              </emma:one-of>
            </emma:emma>
          </inkml:annotationXML>
          <inkml:trace contextRef="#ctx0" brushRef="#br0">0 0</inkml:trace>
          <inkml:trace contextRef="#ctx0" brushRef="#br0" timeOffset="94302.6045">0-41</inkml:trace>
          <inkml:trace contextRef="#ctx0" brushRef="#br0" timeOffset="94864.2081">0-41,'-20'0</inkml:trace>
        </inkml:traceGroup>
      </inkml:traceGroup>
    </inkml:traceGroup>
  </inkml:traceGroup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1280" max="1280" units="cm"/>
          <inkml:channel name="Y" type="integer" min="-50" max="720" units="cm"/>
        </inkml:traceFormat>
        <inkml:channelProperties>
          <inkml:channelProperty channel="X" name="resolution" value="56.63717" units="1/cm"/>
          <inkml:channelProperty channel="Y" name="resolution" value="30.31496" units="1/cm"/>
        </inkml:channelProperties>
      </inkml:inkSource>
      <inkml:timestamp xml:id="ts0" timeString="2015-04-09T14:49:18.585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9C5E9CFA-7290-4595-8225-E01866F6B1E7}" emma:medium="tactile" emma:mode="ink">
          <msink:context xmlns:msink="http://schemas.microsoft.com/ink/2010/main" type="writingRegion" rotatedBoundingBox="40440,9749 40460,9749 40460,9769 40440,9769"/>
        </emma:interpretation>
      </emma:emma>
    </inkml:annotationXML>
    <inkml:traceGroup>
      <inkml:annotationXML>
        <emma:emma xmlns:emma="http://www.w3.org/2003/04/emma" version="1.0">
          <emma:interpretation id="{FA29DD09-21F8-43DB-9B9D-3C81DE3003A2}" emma:medium="tactile" emma:mode="ink">
            <msink:context xmlns:msink="http://schemas.microsoft.com/ink/2010/main" type="paragraph" rotatedBoundingBox="40440,9749 40460,9749 40460,9769 40440,9769" alignmentLevel="1"/>
          </emma:interpretation>
        </emma:emma>
      </inkml:annotationXML>
      <inkml:traceGroup>
        <inkml:annotationXML>
          <emma:emma xmlns:emma="http://www.w3.org/2003/04/emma" version="1.0">
            <emma:interpretation id="{FD421C07-E27D-462C-9848-6E0D55069F6B}" emma:medium="tactile" emma:mode="ink">
              <msink:context xmlns:msink="http://schemas.microsoft.com/ink/2010/main" type="line" rotatedBoundingBox="40440,9749 40460,9749 40460,9769 40440,9769"/>
            </emma:interpretation>
          </emma:emma>
        </inkml:annotationXML>
        <inkml:traceGroup>
          <inkml:annotationXML>
            <emma:emma xmlns:emma="http://www.w3.org/2003/04/emma" version="1.0">
              <emma:interpretation id="{574D3650-E422-449E-8550-A28BE8BAC6C8}" emma:medium="tactile" emma:mode="ink">
                <msink:context xmlns:msink="http://schemas.microsoft.com/ink/2010/main" type="inkWord" rotatedBoundingBox="40440,9749 40460,9749 40460,9769 40440,9769"/>
              </emma:interpretation>
              <emma:one-of disjunction-type="recognition" id="oneOf0">
                <emma:interpretation id="interp0" emma:lang="en-US" emma:confidence="0">
                  <emma:literal>/</emma:literal>
                </emma:interpretation>
                <emma:interpretation id="interp1" emma:lang="en-US" emma:confidence="0">
                  <emma:literal>.</emma:literal>
                </emma:interpretation>
                <emma:interpretation id="interp2" emma:lang="en-US" emma:confidence="0">
                  <emma:literal>I</emma:literal>
                </emma:interpretation>
                <emma:interpretation id="interp3" emma:lang="en-US" emma:confidence="0">
                  <emma:literal>•</emma:literal>
                </emma:interpretation>
                <emma:interpretation id="interp4" emma:lang="en-US" emma:confidence="0">
                  <emma:literal>i</emma:literal>
                </emma:interpretation>
              </emma:one-of>
            </emma:emma>
          </inkml:annotationXML>
          <inkml:trace contextRef="#ctx0" brushRef="#br0">0 20,'20'-20</inkml:trace>
        </inkml:traceGroup>
      </inkml:traceGroup>
    </inkml:traceGroup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4"/>
  <sheetViews>
    <sheetView tabSelected="1" topLeftCell="F10" zoomScale="140" zoomScaleNormal="140" workbookViewId="0">
      <selection activeCell="P17" sqref="P17"/>
    </sheetView>
  </sheetViews>
  <sheetFormatPr defaultRowHeight="15" x14ac:dyDescent="0.25"/>
  <cols>
    <col min="2" max="2" width="11.28515625" customWidth="1"/>
    <col min="4" max="4" width="11.140625" customWidth="1"/>
    <col min="5" max="5" width="10.7109375" customWidth="1"/>
    <col min="10" max="10" width="11.140625" customWidth="1"/>
    <col min="12" max="12" width="11.85546875" customWidth="1"/>
    <col min="14" max="14" width="10.7109375" customWidth="1"/>
  </cols>
  <sheetData>
    <row r="1" spans="1:16" x14ac:dyDescent="0.25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  <c r="K1" s="1" t="s">
        <v>2</v>
      </c>
      <c r="L1" s="1"/>
      <c r="M1" s="1"/>
      <c r="N1" s="1"/>
      <c r="O1" s="8"/>
    </row>
    <row r="2" spans="1:16" x14ac:dyDescent="0.25">
      <c r="H2" t="s">
        <v>15</v>
      </c>
      <c r="I2" s="3">
        <f>AVERAGE(J5:J484)</f>
        <v>0.8743482238713135</v>
      </c>
    </row>
    <row r="3" spans="1:16" x14ac:dyDescent="0.25">
      <c r="H3" t="s">
        <v>16</v>
      </c>
      <c r="I3">
        <f>SQRT(I2)</f>
        <v>0.93506589279649888</v>
      </c>
      <c r="O3" t="s">
        <v>32</v>
      </c>
      <c r="P3" s="17">
        <v>0.1</v>
      </c>
    </row>
    <row r="4" spans="1:16" x14ac:dyDescent="0.25">
      <c r="A4" t="s">
        <v>3</v>
      </c>
      <c r="B4" t="s">
        <v>4</v>
      </c>
      <c r="C4" t="s">
        <v>5</v>
      </c>
      <c r="D4" t="s">
        <v>6</v>
      </c>
      <c r="E4" t="s">
        <v>7</v>
      </c>
      <c r="F4" t="s">
        <v>8</v>
      </c>
      <c r="G4" t="s">
        <v>9</v>
      </c>
      <c r="H4" t="s">
        <v>12</v>
      </c>
      <c r="I4" t="s">
        <v>13</v>
      </c>
      <c r="J4" t="s">
        <v>14</v>
      </c>
      <c r="K4" t="s">
        <v>10</v>
      </c>
      <c r="L4" t="s">
        <v>4</v>
      </c>
      <c r="M4" t="s">
        <v>5</v>
      </c>
      <c r="N4" t="s">
        <v>7</v>
      </c>
      <c r="O4" t="s">
        <v>11</v>
      </c>
      <c r="P4" t="s">
        <v>33</v>
      </c>
    </row>
    <row r="5" spans="1:16" x14ac:dyDescent="0.25">
      <c r="A5">
        <v>1995</v>
      </c>
      <c r="B5" s="6">
        <v>1</v>
      </c>
      <c r="C5" s="6">
        <v>1</v>
      </c>
      <c r="D5" s="7">
        <v>12.077090005916238</v>
      </c>
      <c r="E5" s="6">
        <f>13.548*EXP(0.0013*C5)</f>
        <v>13.565623853022439</v>
      </c>
      <c r="F5" s="6">
        <f>D5/E5</f>
        <v>0.89027162604287058</v>
      </c>
      <c r="G5">
        <f>AVERAGEIF($B$5:$B$484,B5,$F$5:$F$484)</f>
        <v>0.89289758795302399</v>
      </c>
      <c r="H5">
        <f>E5*G5</f>
        <v>12.112712817441743</v>
      </c>
      <c r="I5" s="4">
        <f>H5-D5</f>
        <v>3.5622811525504616E-2</v>
      </c>
      <c r="J5" s="5">
        <f>I5^2</f>
        <v>1.2689847009816244E-3</v>
      </c>
      <c r="K5">
        <v>2015</v>
      </c>
      <c r="L5">
        <v>1</v>
      </c>
      <c r="M5">
        <v>481</v>
      </c>
      <c r="N5">
        <f>13.548*EXP(0.0013*M5)</f>
        <v>25.318590669269877</v>
      </c>
      <c r="O5">
        <f>N5*G5</f>
        <v>22.606908538961012</v>
      </c>
      <c r="P5">
        <f>O5+P$3*O17</f>
        <v>25.522343799630733</v>
      </c>
    </row>
    <row r="6" spans="1:16" x14ac:dyDescent="0.25">
      <c r="A6">
        <v>1995</v>
      </c>
      <c r="B6" s="6">
        <v>2</v>
      </c>
      <c r="C6" s="6">
        <v>2</v>
      </c>
      <c r="D6" s="7">
        <v>10.783846435534434</v>
      </c>
      <c r="E6" s="6">
        <f t="shared" ref="E6:E69" si="0">13.548*EXP(0.0013*C6)</f>
        <v>13.583270631952418</v>
      </c>
      <c r="F6" s="6">
        <f t="shared" ref="F6:F69" si="1">D6/E6</f>
        <v>0.7939064697840299</v>
      </c>
      <c r="G6">
        <f t="shared" ref="G6:G69" si="2">AVERAGEIF($B$5:$B$484,B6,$F$5:$F$484)</f>
        <v>0.82306137189660389</v>
      </c>
      <c r="H6">
        <f t="shared" ref="H6:H69" si="3">E6*G6</f>
        <v>11.179865361177606</v>
      </c>
      <c r="I6" s="4">
        <f t="shared" ref="I6:I69" si="4">H6-D6</f>
        <v>0.39601892564317254</v>
      </c>
      <c r="J6" s="5">
        <f t="shared" ref="J6:J69" si="5">I6^2</f>
        <v>0.15683098946757262</v>
      </c>
      <c r="K6">
        <f>K5</f>
        <v>2015</v>
      </c>
      <c r="L6">
        <v>2</v>
      </c>
      <c r="M6">
        <v>482</v>
      </c>
      <c r="N6">
        <f t="shared" ref="N6:N69" si="6">13.548*EXP(0.0013*M6)</f>
        <v>25.351526240622878</v>
      </c>
      <c r="O6">
        <f t="shared" ref="O6:O69" si="7">N6*G6</f>
        <v>20.86586196727982</v>
      </c>
      <c r="P6">
        <f t="shared" ref="P6:P12" si="8">O6+P$3*O18</f>
        <v>23.891348090267485</v>
      </c>
    </row>
    <row r="7" spans="1:16" x14ac:dyDescent="0.25">
      <c r="A7">
        <v>1995</v>
      </c>
      <c r="B7" s="6">
        <v>3</v>
      </c>
      <c r="C7" s="6">
        <v>3</v>
      </c>
      <c r="D7" s="7">
        <v>11.025491297814245</v>
      </c>
      <c r="E7" s="6">
        <f t="shared" si="0"/>
        <v>13.600940366612997</v>
      </c>
      <c r="F7" s="6">
        <f t="shared" si="1"/>
        <v>0.8106418380363718</v>
      </c>
      <c r="G7">
        <f t="shared" si="2"/>
        <v>0.78408852525718453</v>
      </c>
      <c r="H7">
        <f t="shared" si="3"/>
        <v>10.664341274168496</v>
      </c>
      <c r="I7" s="4">
        <f t="shared" si="4"/>
        <v>-0.36115002364574877</v>
      </c>
      <c r="J7" s="5">
        <f t="shared" si="5"/>
        <v>0.1304293395793249</v>
      </c>
      <c r="K7">
        <f t="shared" ref="K7:K28" si="9">K6</f>
        <v>2015</v>
      </c>
      <c r="L7">
        <v>3</v>
      </c>
      <c r="M7">
        <v>483</v>
      </c>
      <c r="N7">
        <f t="shared" si="6"/>
        <v>25.384504656061264</v>
      </c>
      <c r="O7">
        <f t="shared" si="7"/>
        <v>19.90369882015521</v>
      </c>
      <c r="P7">
        <f t="shared" si="8"/>
        <v>22.931667044408968</v>
      </c>
    </row>
    <row r="8" spans="1:16" x14ac:dyDescent="0.25">
      <c r="A8">
        <v>1995</v>
      </c>
      <c r="B8" s="6">
        <v>4</v>
      </c>
      <c r="C8" s="6">
        <v>4</v>
      </c>
      <c r="D8" s="7">
        <v>11.223649892824799</v>
      </c>
      <c r="E8" s="6">
        <f t="shared" si="0"/>
        <v>13.618633086866035</v>
      </c>
      <c r="F8" s="6">
        <f t="shared" si="1"/>
        <v>0.82413923785412901</v>
      </c>
      <c r="G8">
        <f t="shared" si="2"/>
        <v>0.77369478745822873</v>
      </c>
      <c r="H8">
        <f t="shared" si="3"/>
        <v>10.536665431614418</v>
      </c>
      <c r="I8" s="4">
        <f t="shared" si="4"/>
        <v>-0.68698446121038081</v>
      </c>
      <c r="J8" s="5">
        <f t="shared" si="5"/>
        <v>0.47194764994451721</v>
      </c>
      <c r="K8">
        <f t="shared" si="9"/>
        <v>2015</v>
      </c>
      <c r="L8">
        <v>4</v>
      </c>
      <c r="M8">
        <v>484</v>
      </c>
      <c r="N8">
        <f t="shared" si="6"/>
        <v>25.417525971318558</v>
      </c>
      <c r="O8">
        <f t="shared" si="7"/>
        <v>19.665407354093318</v>
      </c>
      <c r="P8">
        <f t="shared" si="8"/>
        <v>22.753993328879645</v>
      </c>
    </row>
    <row r="9" spans="1:16" x14ac:dyDescent="0.25">
      <c r="A9">
        <v>1995</v>
      </c>
      <c r="B9" s="6">
        <v>5</v>
      </c>
      <c r="C9" s="6">
        <v>5</v>
      </c>
      <c r="D9" s="7">
        <v>11.061547473074736</v>
      </c>
      <c r="E9" s="6">
        <f t="shared" si="0"/>
        <v>13.636348822612229</v>
      </c>
      <c r="F9" s="6">
        <f t="shared" si="1"/>
        <v>0.81118102924531565</v>
      </c>
      <c r="G9">
        <f t="shared" si="2"/>
        <v>0.75346865662854667</v>
      </c>
      <c r="H9">
        <f t="shared" si="3"/>
        <v>10.2745614286919</v>
      </c>
      <c r="I9" s="4">
        <f t="shared" si="4"/>
        <v>-0.78698604438283581</v>
      </c>
      <c r="J9" s="5">
        <f t="shared" si="5"/>
        <v>0.61934703405334279</v>
      </c>
      <c r="K9">
        <f t="shared" si="9"/>
        <v>2015</v>
      </c>
      <c r="L9">
        <v>5</v>
      </c>
      <c r="M9">
        <v>485</v>
      </c>
      <c r="N9">
        <f t="shared" si="6"/>
        <v>25.450590242200793</v>
      </c>
      <c r="O9">
        <f t="shared" si="7"/>
        <v>19.176222040194631</v>
      </c>
      <c r="P9">
        <f t="shared" si="8"/>
        <v>22.255306235037363</v>
      </c>
    </row>
    <row r="10" spans="1:16" x14ac:dyDescent="0.25">
      <c r="A10">
        <v>1995</v>
      </c>
      <c r="B10" s="6">
        <v>6</v>
      </c>
      <c r="C10" s="6">
        <v>6</v>
      </c>
      <c r="D10" s="7">
        <v>11.650456000209958</v>
      </c>
      <c r="E10" s="6">
        <f t="shared" si="0"/>
        <v>13.654087603791181</v>
      </c>
      <c r="F10" s="6">
        <f t="shared" si="1"/>
        <v>0.85325774510009034</v>
      </c>
      <c r="G10">
        <f t="shared" si="2"/>
        <v>0.78013861363950232</v>
      </c>
      <c r="H10">
        <f t="shared" si="3"/>
        <v>10.652080973733966</v>
      </c>
      <c r="I10" s="4">
        <f t="shared" si="4"/>
        <v>-0.9983750264759923</v>
      </c>
      <c r="J10" s="5">
        <f t="shared" si="5"/>
        <v>0.99675269349093831</v>
      </c>
      <c r="K10">
        <f t="shared" si="9"/>
        <v>2015</v>
      </c>
      <c r="L10">
        <v>6</v>
      </c>
      <c r="M10">
        <v>486</v>
      </c>
      <c r="N10">
        <f t="shared" si="6"/>
        <v>25.483697524586596</v>
      </c>
      <c r="O10">
        <f t="shared" si="7"/>
        <v>19.880816457239405</v>
      </c>
      <c r="P10">
        <f t="shared" si="8"/>
        <v>22.996851807702004</v>
      </c>
    </row>
    <row r="11" spans="1:16" x14ac:dyDescent="0.25">
      <c r="A11">
        <v>1995</v>
      </c>
      <c r="B11" s="6">
        <v>7</v>
      </c>
      <c r="C11" s="6">
        <v>7</v>
      </c>
      <c r="D11" s="7">
        <v>10.058846506889017</v>
      </c>
      <c r="E11" s="6">
        <f t="shared" si="0"/>
        <v>13.671849460381431</v>
      </c>
      <c r="F11" s="6">
        <f t="shared" si="1"/>
        <v>0.73573414745662258</v>
      </c>
      <c r="G11">
        <f t="shared" si="2"/>
        <v>0.81032923027351311</v>
      </c>
      <c r="H11">
        <f t="shared" si="3"/>
        <v>11.078699249646231</v>
      </c>
      <c r="I11" s="4">
        <f t="shared" si="4"/>
        <v>1.0198527427572142</v>
      </c>
      <c r="J11" s="5">
        <f t="shared" si="5"/>
        <v>1.0400996169094123</v>
      </c>
      <c r="K11">
        <f t="shared" si="9"/>
        <v>2015</v>
      </c>
      <c r="L11">
        <v>7</v>
      </c>
      <c r="M11">
        <v>487</v>
      </c>
      <c r="N11">
        <f t="shared" si="6"/>
        <v>25.516847874427281</v>
      </c>
      <c r="O11">
        <f t="shared" si="7"/>
        <v>20.677047697090988</v>
      </c>
      <c r="P11">
        <f t="shared" si="8"/>
        <v>23.670496202098612</v>
      </c>
    </row>
    <row r="12" spans="1:16" x14ac:dyDescent="0.25">
      <c r="A12">
        <v>1995</v>
      </c>
      <c r="B12" s="6">
        <v>8</v>
      </c>
      <c r="C12" s="6">
        <v>8</v>
      </c>
      <c r="D12" s="7">
        <v>12.286665567541643</v>
      </c>
      <c r="E12" s="6">
        <f t="shared" si="0"/>
        <v>13.689634422400523</v>
      </c>
      <c r="F12" s="6">
        <f t="shared" si="1"/>
        <v>0.89751597365060498</v>
      </c>
      <c r="G12">
        <f t="shared" si="2"/>
        <v>0.88188374645635181</v>
      </c>
      <c r="H12">
        <f t="shared" si="3"/>
        <v>12.072666092044409</v>
      </c>
      <c r="I12" s="4">
        <f t="shared" si="4"/>
        <v>-0.21399947549723386</v>
      </c>
      <c r="J12" s="5">
        <f t="shared" si="5"/>
        <v>4.5795775513091198E-2</v>
      </c>
      <c r="K12">
        <f t="shared" si="9"/>
        <v>2015</v>
      </c>
      <c r="L12">
        <v>8</v>
      </c>
      <c r="M12">
        <v>488</v>
      </c>
      <c r="N12">
        <f t="shared" si="6"/>
        <v>25.550041347746948</v>
      </c>
      <c r="O12">
        <f t="shared" si="7"/>
        <v>22.532166185865776</v>
      </c>
      <c r="P12">
        <f t="shared" si="8"/>
        <v>25.465382180738857</v>
      </c>
    </row>
    <row r="13" spans="1:16" x14ac:dyDescent="0.25">
      <c r="A13">
        <v>1995</v>
      </c>
      <c r="B13" s="6">
        <v>9</v>
      </c>
      <c r="C13" s="6">
        <v>9</v>
      </c>
      <c r="D13" s="7">
        <v>14.195631966587154</v>
      </c>
      <c r="E13" s="6">
        <f t="shared" si="0"/>
        <v>13.707442519905049</v>
      </c>
      <c r="F13" s="6">
        <f t="shared" si="1"/>
        <v>1.0356149183900052</v>
      </c>
      <c r="G13">
        <f t="shared" si="2"/>
        <v>0.98921104236092727</v>
      </c>
      <c r="H13">
        <f t="shared" si="3"/>
        <v>13.559553503217769</v>
      </c>
      <c r="I13" s="4">
        <f t="shared" si="4"/>
        <v>-0.63607846336938501</v>
      </c>
      <c r="J13" s="5">
        <f t="shared" si="5"/>
        <v>0.40459581156235808</v>
      </c>
      <c r="K13">
        <f t="shared" si="9"/>
        <v>2015</v>
      </c>
      <c r="L13">
        <v>9</v>
      </c>
      <c r="M13">
        <v>489</v>
      </c>
      <c r="N13">
        <f t="shared" si="6"/>
        <v>25.583278000642572</v>
      </c>
      <c r="O13">
        <f t="shared" si="7"/>
        <v>25.30726109802502</v>
      </c>
      <c r="P13">
        <f>O13</f>
        <v>25.30726109802502</v>
      </c>
    </row>
    <row r="14" spans="1:16" x14ac:dyDescent="0.25">
      <c r="A14">
        <v>1995</v>
      </c>
      <c r="B14" s="6">
        <v>10</v>
      </c>
      <c r="C14" s="6">
        <v>10</v>
      </c>
      <c r="D14" s="7">
        <v>13.536417877353088</v>
      </c>
      <c r="E14" s="6">
        <f t="shared" si="0"/>
        <v>13.725273782990694</v>
      </c>
      <c r="F14" s="6">
        <f t="shared" si="1"/>
        <v>0.98624028135076991</v>
      </c>
      <c r="G14">
        <f t="shared" si="2"/>
        <v>1.0271092697684212</v>
      </c>
      <c r="H14">
        <f t="shared" si="3"/>
        <v>14.097355932619228</v>
      </c>
      <c r="I14" s="4">
        <f t="shared" si="4"/>
        <v>0.56093805526614027</v>
      </c>
      <c r="J14" s="5">
        <f t="shared" si="5"/>
        <v>0.31465150184575941</v>
      </c>
      <c r="K14">
        <f t="shared" si="9"/>
        <v>2015</v>
      </c>
      <c r="L14">
        <v>10</v>
      </c>
      <c r="M14">
        <v>490</v>
      </c>
      <c r="N14">
        <f t="shared" si="6"/>
        <v>25.616557889284106</v>
      </c>
      <c r="O14">
        <f t="shared" si="7"/>
        <v>26.311004067643086</v>
      </c>
      <c r="P14">
        <f t="shared" ref="P14:P16" si="10">O14</f>
        <v>26.311004067643086</v>
      </c>
    </row>
    <row r="15" spans="1:16" x14ac:dyDescent="0.25">
      <c r="A15">
        <v>1995</v>
      </c>
      <c r="B15" s="6">
        <v>11</v>
      </c>
      <c r="C15" s="6">
        <v>11</v>
      </c>
      <c r="D15" s="7">
        <v>14.480920373439355</v>
      </c>
      <c r="E15" s="6">
        <f t="shared" si="0"/>
        <v>13.743128241792299</v>
      </c>
      <c r="F15" s="6">
        <f t="shared" si="1"/>
        <v>1.053684439136896</v>
      </c>
      <c r="G15">
        <f t="shared" si="2"/>
        <v>1.0926895329076349</v>
      </c>
      <c r="H15">
        <f t="shared" si="3"/>
        <v>15.016972379213753</v>
      </c>
      <c r="I15" s="4">
        <f t="shared" si="4"/>
        <v>0.5360520057743976</v>
      </c>
      <c r="J15" s="5">
        <f t="shared" si="5"/>
        <v>0.28735175289475479</v>
      </c>
      <c r="K15">
        <f t="shared" si="9"/>
        <v>2015</v>
      </c>
      <c r="L15">
        <v>11</v>
      </c>
      <c r="M15">
        <v>491</v>
      </c>
      <c r="N15">
        <f t="shared" si="6"/>
        <v>25.649881069914574</v>
      </c>
      <c r="O15">
        <f t="shared" si="7"/>
        <v>28.027356565421343</v>
      </c>
      <c r="P15">
        <f t="shared" si="10"/>
        <v>28.027356565421343</v>
      </c>
    </row>
    <row r="16" spans="1:16" x14ac:dyDescent="0.25">
      <c r="A16">
        <v>1995</v>
      </c>
      <c r="B16" s="6">
        <v>12</v>
      </c>
      <c r="C16" s="6">
        <v>12</v>
      </c>
      <c r="D16" s="7">
        <v>14.252907669849659</v>
      </c>
      <c r="E16" s="6">
        <f t="shared" si="0"/>
        <v>13.761005926483907</v>
      </c>
      <c r="F16" s="6">
        <f t="shared" si="1"/>
        <v>1.0357460599896302</v>
      </c>
      <c r="G16">
        <f t="shared" si="2"/>
        <v>1.089267148138255</v>
      </c>
      <c r="H16">
        <f t="shared" si="3"/>
        <v>14.989411681054751</v>
      </c>
      <c r="I16" s="4">
        <f t="shared" si="4"/>
        <v>0.73650401120509201</v>
      </c>
      <c r="J16" s="5">
        <f t="shared" si="5"/>
        <v>0.54243815852119026</v>
      </c>
      <c r="K16">
        <f t="shared" si="9"/>
        <v>2015</v>
      </c>
      <c r="L16">
        <v>12</v>
      </c>
      <c r="M16">
        <v>492</v>
      </c>
      <c r="N16">
        <f t="shared" si="6"/>
        <v>25.683247598850151</v>
      </c>
      <c r="O16">
        <f t="shared" si="7"/>
        <v>27.975917866928189</v>
      </c>
      <c r="P16">
        <f t="shared" si="10"/>
        <v>27.975917866928189</v>
      </c>
    </row>
    <row r="17" spans="1:16" x14ac:dyDescent="0.25">
      <c r="A17">
        <v>1995</v>
      </c>
      <c r="B17" s="6">
        <v>13</v>
      </c>
      <c r="C17" s="6">
        <v>13</v>
      </c>
      <c r="D17" s="7">
        <v>14.545196552667795</v>
      </c>
      <c r="E17" s="6">
        <f t="shared" si="0"/>
        <v>13.778906867278804</v>
      </c>
      <c r="F17" s="6">
        <f t="shared" si="1"/>
        <v>1.0556132422383029</v>
      </c>
      <c r="G17">
        <f t="shared" si="2"/>
        <v>1.1336758118692174</v>
      </c>
      <c r="H17">
        <f t="shared" si="3"/>
        <v>15.620813429432634</v>
      </c>
      <c r="I17" s="4">
        <f t="shared" si="4"/>
        <v>1.0756168767648386</v>
      </c>
      <c r="J17" s="5">
        <f t="shared" si="5"/>
        <v>1.1569516655813461</v>
      </c>
      <c r="K17">
        <f t="shared" si="9"/>
        <v>2015</v>
      </c>
      <c r="L17">
        <v>13</v>
      </c>
      <c r="M17">
        <v>493</v>
      </c>
      <c r="N17">
        <f t="shared" si="6"/>
        <v>25.716657532480284</v>
      </c>
      <c r="O17">
        <f t="shared" si="7"/>
        <v>29.154352606697209</v>
      </c>
      <c r="P17">
        <f>O17-P$3*O17</f>
        <v>26.238917346027488</v>
      </c>
    </row>
    <row r="18" spans="1:16" x14ac:dyDescent="0.25">
      <c r="A18">
        <v>1995</v>
      </c>
      <c r="B18" s="6">
        <v>14</v>
      </c>
      <c r="C18" s="6">
        <v>14</v>
      </c>
      <c r="D18" s="7">
        <v>15.56715565560329</v>
      </c>
      <c r="E18" s="6">
        <f t="shared" si="0"/>
        <v>13.796831094429585</v>
      </c>
      <c r="F18" s="6">
        <f t="shared" si="1"/>
        <v>1.1283138533085664</v>
      </c>
      <c r="G18">
        <f t="shared" si="2"/>
        <v>1.174941005704121</v>
      </c>
      <c r="H18">
        <f t="shared" si="3"/>
        <v>16.210462601618985</v>
      </c>
      <c r="I18" s="4">
        <f t="shared" si="4"/>
        <v>0.64330694601569505</v>
      </c>
      <c r="J18" s="5">
        <f t="shared" si="5"/>
        <v>0.4138438267920404</v>
      </c>
      <c r="K18">
        <f t="shared" si="9"/>
        <v>2015</v>
      </c>
      <c r="L18">
        <v>14</v>
      </c>
      <c r="M18">
        <v>494</v>
      </c>
      <c r="N18">
        <f t="shared" si="6"/>
        <v>25.75011092726777</v>
      </c>
      <c r="O18">
        <f t="shared" si="7"/>
        <v>30.254861229876667</v>
      </c>
      <c r="P18">
        <f t="shared" ref="P18:P24" si="11">O18-P$3*O18</f>
        <v>27.229375106889002</v>
      </c>
    </row>
    <row r="19" spans="1:16" x14ac:dyDescent="0.25">
      <c r="A19">
        <v>1995</v>
      </c>
      <c r="B19" s="6">
        <v>15</v>
      </c>
      <c r="C19" s="6">
        <v>15</v>
      </c>
      <c r="D19" s="7">
        <v>15.953493395356187</v>
      </c>
      <c r="E19" s="6">
        <f t="shared" si="0"/>
        <v>13.8147786382282</v>
      </c>
      <c r="F19" s="6">
        <f t="shared" si="1"/>
        <v>1.1548135379606985</v>
      </c>
      <c r="G19">
        <f t="shared" si="2"/>
        <v>1.1743772411810198</v>
      </c>
      <c r="H19">
        <f t="shared" si="3"/>
        <v>16.223761624688919</v>
      </c>
      <c r="I19" s="4">
        <f t="shared" si="4"/>
        <v>0.27026822933273209</v>
      </c>
      <c r="J19" s="5">
        <f t="shared" si="5"/>
        <v>7.3044915786650261E-2</v>
      </c>
      <c r="K19">
        <f t="shared" si="9"/>
        <v>2015</v>
      </c>
      <c r="L19">
        <v>15</v>
      </c>
      <c r="M19">
        <v>495</v>
      </c>
      <c r="N19">
        <f t="shared" si="6"/>
        <v>25.783607839748846</v>
      </c>
      <c r="O19">
        <f t="shared" si="7"/>
        <v>30.279682242537564</v>
      </c>
      <c r="P19">
        <f t="shared" si="11"/>
        <v>27.251714018283806</v>
      </c>
    </row>
    <row r="20" spans="1:16" x14ac:dyDescent="0.25">
      <c r="A20">
        <v>1995</v>
      </c>
      <c r="B20" s="6">
        <v>16</v>
      </c>
      <c r="C20" s="6">
        <v>16</v>
      </c>
      <c r="D20" s="7">
        <v>14.939914647581908</v>
      </c>
      <c r="E20" s="6">
        <f t="shared" si="0"/>
        <v>13.832749529006001</v>
      </c>
      <c r="F20" s="6">
        <f t="shared" si="1"/>
        <v>1.0800394105491669</v>
      </c>
      <c r="G20">
        <f t="shared" si="2"/>
        <v>1.1963311887595514</v>
      </c>
      <c r="H20">
        <f t="shared" si="3"/>
        <v>16.548549687848872</v>
      </c>
      <c r="I20" s="4">
        <f t="shared" si="4"/>
        <v>1.6086350402669645</v>
      </c>
      <c r="J20" s="5">
        <f t="shared" si="5"/>
        <v>2.5877066927746983</v>
      </c>
      <c r="K20">
        <f t="shared" si="9"/>
        <v>2015</v>
      </c>
      <c r="L20">
        <v>16</v>
      </c>
      <c r="M20">
        <v>496</v>
      </c>
      <c r="N20">
        <f t="shared" si="6"/>
        <v>25.81714832653331</v>
      </c>
      <c r="O20">
        <f t="shared" si="7"/>
        <v>30.885859747863257</v>
      </c>
      <c r="P20">
        <f t="shared" si="11"/>
        <v>27.797273773076931</v>
      </c>
    </row>
    <row r="21" spans="1:16" x14ac:dyDescent="0.25">
      <c r="A21">
        <v>1995</v>
      </c>
      <c r="B21" s="6">
        <v>17</v>
      </c>
      <c r="C21" s="6">
        <v>17</v>
      </c>
      <c r="D21" s="7">
        <v>16.290306149019397</v>
      </c>
      <c r="E21" s="6">
        <f t="shared" si="0"/>
        <v>13.850743797133799</v>
      </c>
      <c r="F21" s="6">
        <f t="shared" si="1"/>
        <v>1.1761322270931347</v>
      </c>
      <c r="G21">
        <f t="shared" si="2"/>
        <v>1.1911013359008755</v>
      </c>
      <c r="H21">
        <f t="shared" si="3"/>
        <v>16.497639439986834</v>
      </c>
      <c r="I21" s="4">
        <f t="shared" si="4"/>
        <v>0.20733329096743702</v>
      </c>
      <c r="J21" s="5">
        <f t="shared" si="5"/>
        <v>4.2987093543387901E-2</v>
      </c>
      <c r="K21">
        <f t="shared" si="9"/>
        <v>2015</v>
      </c>
      <c r="L21">
        <v>17</v>
      </c>
      <c r="M21">
        <v>497</v>
      </c>
      <c r="N21">
        <f t="shared" si="6"/>
        <v>25.850732444304594</v>
      </c>
      <c r="O21">
        <f t="shared" si="7"/>
        <v>30.790841948427307</v>
      </c>
      <c r="P21">
        <f t="shared" si="11"/>
        <v>27.711757753584575</v>
      </c>
    </row>
    <row r="22" spans="1:16" x14ac:dyDescent="0.25">
      <c r="A22">
        <v>1995</v>
      </c>
      <c r="B22" s="6">
        <v>18</v>
      </c>
      <c r="C22" s="6">
        <v>18</v>
      </c>
      <c r="D22" s="7">
        <v>16.315934866286593</v>
      </c>
      <c r="E22" s="6">
        <f t="shared" si="0"/>
        <v>13.868761473021911</v>
      </c>
      <c r="F22" s="6">
        <f t="shared" si="1"/>
        <v>1.1764521942370287</v>
      </c>
      <c r="G22">
        <f t="shared" si="2"/>
        <v>1.2038293859259221</v>
      </c>
      <c r="H22">
        <f t="shared" si="3"/>
        <v>16.695622607621054</v>
      </c>
      <c r="I22" s="4">
        <f t="shared" si="4"/>
        <v>0.37968774133446104</v>
      </c>
      <c r="J22" s="5">
        <f t="shared" si="5"/>
        <v>0.14416278091966458</v>
      </c>
      <c r="K22">
        <f t="shared" si="9"/>
        <v>2015</v>
      </c>
      <c r="L22">
        <v>18</v>
      </c>
      <c r="M22">
        <v>498</v>
      </c>
      <c r="N22">
        <f t="shared" si="6"/>
        <v>25.884360249819856</v>
      </c>
      <c r="O22">
        <f t="shared" si="7"/>
        <v>31.160353504625988</v>
      </c>
      <c r="P22">
        <f t="shared" si="11"/>
        <v>28.044318154163388</v>
      </c>
    </row>
    <row r="23" spans="1:16" x14ac:dyDescent="0.25">
      <c r="A23">
        <v>1995</v>
      </c>
      <c r="B23" s="6">
        <v>19</v>
      </c>
      <c r="C23" s="6">
        <v>19</v>
      </c>
      <c r="D23" s="7">
        <v>16.362741121090227</v>
      </c>
      <c r="E23" s="6">
        <f t="shared" si="0"/>
        <v>13.886802587120215</v>
      </c>
      <c r="F23" s="6">
        <f t="shared" si="1"/>
        <v>1.1782943567057262</v>
      </c>
      <c r="G23">
        <f t="shared" si="2"/>
        <v>1.1549675253573866</v>
      </c>
      <c r="H23">
        <f t="shared" si="3"/>
        <v>16.038806019172789</v>
      </c>
      <c r="I23" s="4">
        <f t="shared" si="4"/>
        <v>-0.32393510191743857</v>
      </c>
      <c r="J23" s="5">
        <f t="shared" si="5"/>
        <v>0.10493395025426132</v>
      </c>
      <c r="K23">
        <f t="shared" si="9"/>
        <v>2015</v>
      </c>
      <c r="L23">
        <v>19</v>
      </c>
      <c r="M23">
        <v>499</v>
      </c>
      <c r="N23">
        <f t="shared" si="6"/>
        <v>25.918031799910104</v>
      </c>
      <c r="O23">
        <f t="shared" si="7"/>
        <v>29.934485050076223</v>
      </c>
      <c r="P23">
        <f t="shared" si="11"/>
        <v>26.941036545068599</v>
      </c>
    </row>
    <row r="24" spans="1:16" x14ac:dyDescent="0.25">
      <c r="A24">
        <v>1995</v>
      </c>
      <c r="B24" s="6">
        <v>20</v>
      </c>
      <c r="C24" s="6">
        <v>20</v>
      </c>
      <c r="D24" s="7">
        <v>15.452253318109522</v>
      </c>
      <c r="E24" s="6">
        <f t="shared" si="0"/>
        <v>13.904867169918193</v>
      </c>
      <c r="F24" s="6">
        <f t="shared" si="1"/>
        <v>1.1112837777795495</v>
      </c>
      <c r="G24">
        <f t="shared" si="2"/>
        <v>1.1302576191698797</v>
      </c>
      <c r="H24">
        <f t="shared" si="3"/>
        <v>15.716082062345158</v>
      </c>
      <c r="I24" s="4">
        <f t="shared" si="4"/>
        <v>0.26382874423563685</v>
      </c>
      <c r="J24" s="5">
        <f t="shared" si="5"/>
        <v>6.9605606284953089E-2</v>
      </c>
      <c r="K24">
        <f t="shared" si="9"/>
        <v>2015</v>
      </c>
      <c r="L24">
        <v>20</v>
      </c>
      <c r="M24">
        <v>500</v>
      </c>
      <c r="N24">
        <f t="shared" si="6"/>
        <v>25.951747151480266</v>
      </c>
      <c r="O24">
        <f t="shared" si="7"/>
        <v>29.332159948730791</v>
      </c>
      <c r="P24">
        <f t="shared" si="11"/>
        <v>26.39894395385771</v>
      </c>
    </row>
    <row r="25" spans="1:16" x14ac:dyDescent="0.25">
      <c r="A25">
        <v>1995</v>
      </c>
      <c r="B25" s="6">
        <v>21</v>
      </c>
      <c r="C25" s="6">
        <v>21</v>
      </c>
      <c r="D25" s="7">
        <v>15.202073382864969</v>
      </c>
      <c r="E25" s="6">
        <f t="shared" si="0"/>
        <v>13.922955251945</v>
      </c>
      <c r="F25" s="6">
        <f t="shared" si="1"/>
        <v>1.0918711658389679</v>
      </c>
      <c r="G25">
        <f t="shared" si="2"/>
        <v>1.1082606466464826</v>
      </c>
      <c r="H25">
        <f t="shared" si="3"/>
        <v>15.430263390750607</v>
      </c>
      <c r="I25" s="4">
        <f t="shared" si="4"/>
        <v>0.22819000788563848</v>
      </c>
      <c r="J25" s="5">
        <f t="shared" si="5"/>
        <v>5.2070679698847752E-2</v>
      </c>
      <c r="K25">
        <f t="shared" si="9"/>
        <v>2015</v>
      </c>
      <c r="L25">
        <v>21</v>
      </c>
      <c r="M25">
        <v>501</v>
      </c>
      <c r="N25">
        <f t="shared" si="6"/>
        <v>25.985506361509287</v>
      </c>
      <c r="O25">
        <f t="shared" si="7"/>
        <v>28.798714083642569</v>
      </c>
      <c r="P25">
        <f>O25</f>
        <v>28.798714083642569</v>
      </c>
    </row>
    <row r="26" spans="1:16" x14ac:dyDescent="0.25">
      <c r="A26">
        <v>1995</v>
      </c>
      <c r="B26" s="6">
        <v>22</v>
      </c>
      <c r="C26" s="6">
        <v>22</v>
      </c>
      <c r="D26" s="7">
        <v>15.000733909840466</v>
      </c>
      <c r="E26" s="6">
        <f t="shared" si="0"/>
        <v>13.941066863769496</v>
      </c>
      <c r="F26" s="6">
        <f t="shared" si="1"/>
        <v>1.0760104701043267</v>
      </c>
      <c r="G26">
        <f t="shared" si="2"/>
        <v>1.0779945497435119</v>
      </c>
      <c r="H26">
        <f t="shared" si="3"/>
        <v>15.028394096753392</v>
      </c>
      <c r="I26" s="4">
        <f t="shared" si="4"/>
        <v>2.7660186912925155E-2</v>
      </c>
      <c r="J26" s="5">
        <f t="shared" si="5"/>
        <v>7.6508594005795605E-4</v>
      </c>
      <c r="K26">
        <f t="shared" si="9"/>
        <v>2015</v>
      </c>
      <c r="L26">
        <v>22</v>
      </c>
      <c r="M26">
        <v>502</v>
      </c>
      <c r="N26">
        <f t="shared" si="6"/>
        <v>26.019309487050243</v>
      </c>
      <c r="O26">
        <f t="shared" si="7"/>
        <v>28.048673815129817</v>
      </c>
      <c r="P26">
        <f t="shared" ref="P26:P28" si="12">O26</f>
        <v>28.048673815129817</v>
      </c>
    </row>
    <row r="27" spans="1:16" x14ac:dyDescent="0.25">
      <c r="A27">
        <v>1995</v>
      </c>
      <c r="B27" s="6">
        <v>23</v>
      </c>
      <c r="C27" s="6">
        <v>23</v>
      </c>
      <c r="D27" s="7">
        <v>15.396833970313441</v>
      </c>
      <c r="E27" s="6">
        <f t="shared" si="0"/>
        <v>13.95920203600031</v>
      </c>
      <c r="F27" s="6">
        <f t="shared" si="1"/>
        <v>1.1029881171291545</v>
      </c>
      <c r="G27">
        <f t="shared" si="2"/>
        <v>1.0313155336648572</v>
      </c>
      <c r="H27">
        <f t="shared" si="3"/>
        <v>14.396341897293221</v>
      </c>
      <c r="I27" s="4">
        <f t="shared" si="4"/>
        <v>-1.0004920730202205</v>
      </c>
      <c r="J27" s="5">
        <f t="shared" si="5"/>
        <v>1.0009843881762981</v>
      </c>
      <c r="K27">
        <f t="shared" si="9"/>
        <v>2015</v>
      </c>
      <c r="L27">
        <v>23</v>
      </c>
      <c r="M27">
        <v>503</v>
      </c>
      <c r="N27">
        <f t="shared" si="6"/>
        <v>26.053156585230422</v>
      </c>
      <c r="O27">
        <f t="shared" si="7"/>
        <v>26.869025087351002</v>
      </c>
      <c r="P27">
        <f t="shared" si="12"/>
        <v>26.869025087351002</v>
      </c>
    </row>
    <row r="28" spans="1:16" x14ac:dyDescent="0.25">
      <c r="A28">
        <v>1995</v>
      </c>
      <c r="B28" s="6">
        <v>24</v>
      </c>
      <c r="C28" s="6">
        <v>24</v>
      </c>
      <c r="D28" s="7">
        <v>13.174217443731893</v>
      </c>
      <c r="E28" s="6">
        <f t="shared" si="0"/>
        <v>13.977360799285886</v>
      </c>
      <c r="F28" s="6">
        <f t="shared" si="1"/>
        <v>0.9425396992259778</v>
      </c>
      <c r="G28">
        <f t="shared" si="2"/>
        <v>0.93879604034404873</v>
      </c>
      <c r="H28">
        <f t="shared" si="3"/>
        <v>13.121890972829718</v>
      </c>
      <c r="I28" s="4">
        <f t="shared" si="4"/>
        <v>-5.2326470902174904E-2</v>
      </c>
      <c r="J28" s="5">
        <f t="shared" si="5"/>
        <v>2.7380595570761571E-3</v>
      </c>
      <c r="K28">
        <f t="shared" si="9"/>
        <v>2015</v>
      </c>
      <c r="L28">
        <v>24</v>
      </c>
      <c r="M28">
        <v>504</v>
      </c>
      <c r="N28">
        <f t="shared" si="6"/>
        <v>26.08704771325144</v>
      </c>
      <c r="O28">
        <f t="shared" si="7"/>
        <v>24.490417097466722</v>
      </c>
      <c r="P28">
        <f t="shared" si="12"/>
        <v>24.490417097466722</v>
      </c>
    </row>
    <row r="29" spans="1:16" x14ac:dyDescent="0.25">
      <c r="A29">
        <v>1996</v>
      </c>
      <c r="B29" s="6">
        <v>1</v>
      </c>
      <c r="C29" s="6">
        <v>25</v>
      </c>
      <c r="D29" s="7">
        <v>12.511434964435091</v>
      </c>
      <c r="E29" s="6">
        <f t="shared" si="0"/>
        <v>13.995543184314542</v>
      </c>
      <c r="F29" s="6">
        <f t="shared" si="1"/>
        <v>0.89395851233964541</v>
      </c>
      <c r="G29">
        <f t="shared" si="2"/>
        <v>0.89289758795302399</v>
      </c>
      <c r="H29">
        <f t="shared" si="3"/>
        <v>12.49658675136684</v>
      </c>
      <c r="I29" s="4">
        <f t="shared" si="4"/>
        <v>-1.4848213068251681E-2</v>
      </c>
      <c r="J29" s="5">
        <f t="shared" si="5"/>
        <v>2.2046943132020001E-4</v>
      </c>
      <c r="K29">
        <f>K5+1</f>
        <v>2016</v>
      </c>
      <c r="L29">
        <f>L5</f>
        <v>1</v>
      </c>
      <c r="M29">
        <v>505</v>
      </c>
      <c r="N29">
        <f t="shared" si="6"/>
        <v>26.120982928389296</v>
      </c>
      <c r="O29">
        <f t="shared" si="7"/>
        <v>23.32336265172092</v>
      </c>
      <c r="P29">
        <f>O29+P$3*O41</f>
        <v>26.331193366611735</v>
      </c>
    </row>
    <row r="30" spans="1:16" x14ac:dyDescent="0.25">
      <c r="A30">
        <v>1996</v>
      </c>
      <c r="B30" s="6">
        <v>2</v>
      </c>
      <c r="C30" s="6">
        <v>26</v>
      </c>
      <c r="D30" s="7">
        <v>11.560901263935824</v>
      </c>
      <c r="E30" s="6">
        <f t="shared" si="0"/>
        <v>14.013749221814509</v>
      </c>
      <c r="F30" s="6">
        <f t="shared" si="1"/>
        <v>0.82496847067446744</v>
      </c>
      <c r="G30">
        <f t="shared" si="2"/>
        <v>0.82306137189660389</v>
      </c>
      <c r="H30">
        <f t="shared" si="3"/>
        <v>11.534175659921615</v>
      </c>
      <c r="I30" s="4">
        <f t="shared" si="4"/>
        <v>-2.6725604014208315E-2</v>
      </c>
      <c r="J30" s="5">
        <f t="shared" si="5"/>
        <v>7.142579099242676E-4</v>
      </c>
      <c r="K30">
        <f t="shared" ref="K30:K93" si="13">K6+1</f>
        <v>2016</v>
      </c>
      <c r="L30">
        <f t="shared" ref="L30:L93" si="14">L6</f>
        <v>2</v>
      </c>
      <c r="M30">
        <v>506</v>
      </c>
      <c r="N30">
        <f t="shared" si="6"/>
        <v>26.154962287994515</v>
      </c>
      <c r="O30">
        <f t="shared" si="7"/>
        <v>21.527139142660705</v>
      </c>
      <c r="P30">
        <f t="shared" ref="P30:P36" si="15">O30+P$3*O42</f>
        <v>24.648508432166999</v>
      </c>
    </row>
    <row r="31" spans="1:16" x14ac:dyDescent="0.25">
      <c r="A31">
        <v>1996</v>
      </c>
      <c r="B31" s="6">
        <v>3</v>
      </c>
      <c r="C31" s="6">
        <v>27</v>
      </c>
      <c r="D31" s="7">
        <v>12.325572684633554</v>
      </c>
      <c r="E31" s="6">
        <f t="shared" si="0"/>
        <v>14.031978942553996</v>
      </c>
      <c r="F31" s="6">
        <f t="shared" si="1"/>
        <v>0.87839161782480168</v>
      </c>
      <c r="G31">
        <f t="shared" si="2"/>
        <v>0.78408852525718453</v>
      </c>
      <c r="H31">
        <f t="shared" si="3"/>
        <v>11.002313675507031</v>
      </c>
      <c r="I31" s="4">
        <f t="shared" si="4"/>
        <v>-1.3232590091265237</v>
      </c>
      <c r="J31" s="5">
        <f t="shared" si="5"/>
        <v>1.7510144052345094</v>
      </c>
      <c r="K31">
        <f t="shared" si="13"/>
        <v>2016</v>
      </c>
      <c r="L31">
        <f t="shared" si="14"/>
        <v>3</v>
      </c>
      <c r="M31">
        <v>507</v>
      </c>
      <c r="N31">
        <f t="shared" si="6"/>
        <v>26.188985849492234</v>
      </c>
      <c r="O31">
        <f t="shared" si="7"/>
        <v>20.534483292709641</v>
      </c>
      <c r="P31">
        <f t="shared" si="15"/>
        <v>23.658413345792589</v>
      </c>
    </row>
    <row r="32" spans="1:16" x14ac:dyDescent="0.25">
      <c r="A32">
        <v>1996</v>
      </c>
      <c r="B32" s="6">
        <v>4</v>
      </c>
      <c r="C32" s="6">
        <v>28</v>
      </c>
      <c r="D32" s="7">
        <v>11.337155004643721</v>
      </c>
      <c r="E32" s="6">
        <f t="shared" si="0"/>
        <v>14.050232377341233</v>
      </c>
      <c r="F32" s="6">
        <f t="shared" si="1"/>
        <v>0.80690160135195454</v>
      </c>
      <c r="G32">
        <f t="shared" si="2"/>
        <v>0.77369478745822873</v>
      </c>
      <c r="H32">
        <f t="shared" si="3"/>
        <v>10.870591552925749</v>
      </c>
      <c r="I32" s="4">
        <f t="shared" si="4"/>
        <v>-0.4665634517179722</v>
      </c>
      <c r="J32" s="5">
        <f t="shared" si="5"/>
        <v>0.21768145447898857</v>
      </c>
      <c r="K32">
        <f t="shared" si="13"/>
        <v>2016</v>
      </c>
      <c r="L32">
        <f t="shared" si="14"/>
        <v>4</v>
      </c>
      <c r="M32">
        <v>508</v>
      </c>
      <c r="N32">
        <f t="shared" si="6"/>
        <v>26.223053670382267</v>
      </c>
      <c r="O32">
        <f t="shared" si="7"/>
        <v>20.288639936012132</v>
      </c>
      <c r="P32">
        <f t="shared" si="15"/>
        <v>23.475108826564433</v>
      </c>
    </row>
    <row r="33" spans="1:16" x14ac:dyDescent="0.25">
      <c r="A33">
        <v>1996</v>
      </c>
      <c r="B33" s="6">
        <v>5</v>
      </c>
      <c r="C33" s="6">
        <v>29</v>
      </c>
      <c r="D33" s="7">
        <v>12.026155121594694</v>
      </c>
      <c r="E33" s="6">
        <f t="shared" si="0"/>
        <v>14.068509557024539</v>
      </c>
      <c r="F33" s="6">
        <f t="shared" si="1"/>
        <v>0.85482794555091457</v>
      </c>
      <c r="G33">
        <f t="shared" si="2"/>
        <v>0.75346865662854667</v>
      </c>
      <c r="H33">
        <f t="shared" si="3"/>
        <v>10.60018099669715</v>
      </c>
      <c r="I33" s="4">
        <f t="shared" si="4"/>
        <v>-1.4259741248975448</v>
      </c>
      <c r="J33" s="5">
        <f t="shared" si="5"/>
        <v>2.0334022048773188</v>
      </c>
      <c r="K33">
        <f t="shared" si="13"/>
        <v>2016</v>
      </c>
      <c r="L33">
        <f t="shared" si="14"/>
        <v>5</v>
      </c>
      <c r="M33">
        <v>509</v>
      </c>
      <c r="N33">
        <f t="shared" si="6"/>
        <v>26.257165808239243</v>
      </c>
      <c r="O33">
        <f t="shared" si="7"/>
        <v>19.783951448407031</v>
      </c>
      <c r="P33">
        <f t="shared" si="15"/>
        <v>22.960617430300708</v>
      </c>
    </row>
    <row r="34" spans="1:16" x14ac:dyDescent="0.25">
      <c r="A34">
        <v>1996</v>
      </c>
      <c r="B34" s="6">
        <v>6</v>
      </c>
      <c r="C34" s="6">
        <v>30</v>
      </c>
      <c r="D34" s="7">
        <v>10.681411294907035</v>
      </c>
      <c r="E34" s="6">
        <f t="shared" si="0"/>
        <v>14.086810512492338</v>
      </c>
      <c r="F34" s="6">
        <f t="shared" si="1"/>
        <v>0.75825619187783078</v>
      </c>
      <c r="G34">
        <f t="shared" si="2"/>
        <v>0.78013861363950232</v>
      </c>
      <c r="H34">
        <f t="shared" si="3"/>
        <v>10.98966482381814</v>
      </c>
      <c r="I34" s="4">
        <f t="shared" si="4"/>
        <v>0.30825352891110569</v>
      </c>
      <c r="J34" s="5">
        <f t="shared" si="5"/>
        <v>9.5020238086149872E-2</v>
      </c>
      <c r="K34">
        <f t="shared" si="13"/>
        <v>2016</v>
      </c>
      <c r="L34">
        <f t="shared" si="14"/>
        <v>6</v>
      </c>
      <c r="M34">
        <v>510</v>
      </c>
      <c r="N34">
        <f t="shared" si="6"/>
        <v>26.291322320712688</v>
      </c>
      <c r="O34">
        <f t="shared" si="7"/>
        <v>20.510875746030099</v>
      </c>
      <c r="P34">
        <f t="shared" si="15"/>
        <v>23.72566393297614</v>
      </c>
    </row>
    <row r="35" spans="1:16" x14ac:dyDescent="0.25">
      <c r="A35">
        <v>1996</v>
      </c>
      <c r="B35" s="6">
        <v>7</v>
      </c>
      <c r="C35" s="6">
        <v>31</v>
      </c>
      <c r="D35" s="7">
        <v>12.596584122004014</v>
      </c>
      <c r="E35" s="6">
        <f t="shared" si="0"/>
        <v>14.105135274673257</v>
      </c>
      <c r="F35" s="6">
        <f t="shared" si="1"/>
        <v>0.89304950833205043</v>
      </c>
      <c r="G35">
        <f t="shared" si="2"/>
        <v>0.81032923027351311</v>
      </c>
      <c r="H35">
        <f t="shared" si="3"/>
        <v>11.429803410029759</v>
      </c>
      <c r="I35" s="4">
        <f t="shared" si="4"/>
        <v>-1.1667807119742548</v>
      </c>
      <c r="J35" s="5">
        <f t="shared" si="5"/>
        <v>1.361377229835149</v>
      </c>
      <c r="K35">
        <f t="shared" si="13"/>
        <v>2016</v>
      </c>
      <c r="L35">
        <f t="shared" si="14"/>
        <v>7</v>
      </c>
      <c r="M35">
        <v>511</v>
      </c>
      <c r="N35">
        <f t="shared" si="6"/>
        <v>26.32552326552711</v>
      </c>
      <c r="O35">
        <f t="shared" si="7"/>
        <v>21.332341004302044</v>
      </c>
      <c r="P35">
        <f t="shared" si="15"/>
        <v>24.420657345354194</v>
      </c>
    </row>
    <row r="36" spans="1:16" x14ac:dyDescent="0.25">
      <c r="A36">
        <v>1996</v>
      </c>
      <c r="B36" s="6">
        <v>8</v>
      </c>
      <c r="C36" s="6">
        <v>32</v>
      </c>
      <c r="D36" s="7">
        <v>11.772848508934171</v>
      </c>
      <c r="E36" s="6">
        <f t="shared" si="0"/>
        <v>14.123483874536149</v>
      </c>
      <c r="F36" s="6">
        <f t="shared" si="1"/>
        <v>0.8335654724794892</v>
      </c>
      <c r="G36">
        <f t="shared" si="2"/>
        <v>0.88188374645635181</v>
      </c>
      <c r="H36">
        <f t="shared" si="3"/>
        <v>12.455270872291811</v>
      </c>
      <c r="I36" s="4">
        <f t="shared" si="4"/>
        <v>0.68242236335763984</v>
      </c>
      <c r="J36" s="5">
        <f t="shared" si="5"/>
        <v>0.46570028201062663</v>
      </c>
      <c r="K36">
        <f t="shared" si="13"/>
        <v>2016</v>
      </c>
      <c r="L36">
        <f t="shared" si="14"/>
        <v>8</v>
      </c>
      <c r="M36">
        <v>512</v>
      </c>
      <c r="N36">
        <f t="shared" si="6"/>
        <v>26.359768700482121</v>
      </c>
      <c r="O36">
        <f t="shared" si="7"/>
        <v>23.246251577304054</v>
      </c>
      <c r="P36">
        <f t="shared" si="15"/>
        <v>26.272426530254847</v>
      </c>
    </row>
    <row r="37" spans="1:16" x14ac:dyDescent="0.25">
      <c r="A37">
        <v>1996</v>
      </c>
      <c r="B37" s="6">
        <v>9</v>
      </c>
      <c r="C37" s="6">
        <v>33</v>
      </c>
      <c r="D37" s="7">
        <v>14.236071672264778</v>
      </c>
      <c r="E37" s="6">
        <f t="shared" si="0"/>
        <v>14.141856343090151</v>
      </c>
      <c r="F37" s="6">
        <f t="shared" si="1"/>
        <v>1.006662161380296</v>
      </c>
      <c r="G37">
        <f t="shared" si="2"/>
        <v>0.98921104236092727</v>
      </c>
      <c r="H37">
        <f t="shared" si="3"/>
        <v>13.9892804540667</v>
      </c>
      <c r="I37" s="4">
        <f t="shared" si="4"/>
        <v>-0.24679121819807825</v>
      </c>
      <c r="J37" s="5">
        <f t="shared" si="5"/>
        <v>6.0905905379691469E-2</v>
      </c>
      <c r="K37">
        <f t="shared" si="13"/>
        <v>2016</v>
      </c>
      <c r="L37">
        <f t="shared" si="14"/>
        <v>9</v>
      </c>
      <c r="M37">
        <v>513</v>
      </c>
      <c r="N37">
        <f t="shared" si="6"/>
        <v>26.394058683452503</v>
      </c>
      <c r="O37">
        <f t="shared" si="7"/>
        <v>26.109294302393533</v>
      </c>
      <c r="P37">
        <f>O37</f>
        <v>26.109294302393533</v>
      </c>
    </row>
    <row r="38" spans="1:16" x14ac:dyDescent="0.25">
      <c r="A38">
        <v>1996</v>
      </c>
      <c r="B38" s="6">
        <v>10</v>
      </c>
      <c r="C38" s="6">
        <v>34</v>
      </c>
      <c r="D38" s="7">
        <v>15.408682360960748</v>
      </c>
      <c r="E38" s="6">
        <f t="shared" si="0"/>
        <v>14.160252711384739</v>
      </c>
      <c r="F38" s="6">
        <f t="shared" si="1"/>
        <v>1.088164362248442</v>
      </c>
      <c r="G38">
        <f t="shared" si="2"/>
        <v>1.0271092697684212</v>
      </c>
      <c r="H38">
        <f t="shared" si="3"/>
        <v>14.544126822126685</v>
      </c>
      <c r="I38" s="4">
        <f t="shared" si="4"/>
        <v>-0.86455553883406289</v>
      </c>
      <c r="J38" s="5">
        <f t="shared" si="5"/>
        <v>0.7474562797286568</v>
      </c>
      <c r="K38">
        <f t="shared" si="13"/>
        <v>2016</v>
      </c>
      <c r="L38">
        <f t="shared" si="14"/>
        <v>10</v>
      </c>
      <c r="M38">
        <v>514</v>
      </c>
      <c r="N38">
        <f t="shared" si="6"/>
        <v>26.428393272388345</v>
      </c>
      <c r="O38">
        <f t="shared" si="7"/>
        <v>27.14484771515545</v>
      </c>
      <c r="P38">
        <f t="shared" ref="P38:P40" si="16">O38</f>
        <v>27.14484771515545</v>
      </c>
    </row>
    <row r="39" spans="1:16" x14ac:dyDescent="0.25">
      <c r="A39">
        <v>1996</v>
      </c>
      <c r="B39" s="6">
        <v>11</v>
      </c>
      <c r="C39" s="6">
        <v>35</v>
      </c>
      <c r="D39" s="7">
        <v>16.930694458648826</v>
      </c>
      <c r="E39" s="6">
        <f t="shared" si="0"/>
        <v>14.178673010509778</v>
      </c>
      <c r="F39" s="6">
        <f t="shared" si="1"/>
        <v>1.1940958400055595</v>
      </c>
      <c r="G39">
        <f t="shared" si="2"/>
        <v>1.0926895329076349</v>
      </c>
      <c r="H39">
        <f t="shared" si="3"/>
        <v>15.492887589104019</v>
      </c>
      <c r="I39" s="4">
        <f t="shared" si="4"/>
        <v>-1.4378068695448079</v>
      </c>
      <c r="J39" s="5">
        <f t="shared" si="5"/>
        <v>2.0672885941102401</v>
      </c>
      <c r="K39">
        <f t="shared" si="13"/>
        <v>2016</v>
      </c>
      <c r="L39">
        <f t="shared" si="14"/>
        <v>11</v>
      </c>
      <c r="M39">
        <v>515</v>
      </c>
      <c r="N39">
        <f t="shared" si="6"/>
        <v>26.46277252531511</v>
      </c>
      <c r="O39">
        <f t="shared" si="7"/>
        <v>28.915594550127562</v>
      </c>
      <c r="P39">
        <f t="shared" si="16"/>
        <v>28.915594550127562</v>
      </c>
    </row>
    <row r="40" spans="1:16" x14ac:dyDescent="0.25">
      <c r="A40">
        <v>1996</v>
      </c>
      <c r="B40" s="6">
        <v>12</v>
      </c>
      <c r="C40" s="6">
        <v>36</v>
      </c>
      <c r="D40" s="7">
        <v>15.968107539660888</v>
      </c>
      <c r="E40" s="6">
        <f t="shared" si="0"/>
        <v>14.197117271595578</v>
      </c>
      <c r="F40" s="6">
        <f t="shared" si="1"/>
        <v>1.1247429484581748</v>
      </c>
      <c r="G40">
        <f t="shared" si="2"/>
        <v>1.089267148138255</v>
      </c>
      <c r="H40">
        <f t="shared" si="3"/>
        <v>15.46445344221528</v>
      </c>
      <c r="I40" s="4">
        <f t="shared" si="4"/>
        <v>-0.50365409744560807</v>
      </c>
      <c r="J40" s="5">
        <f t="shared" si="5"/>
        <v>0.25366744987375006</v>
      </c>
      <c r="K40">
        <f t="shared" si="13"/>
        <v>2016</v>
      </c>
      <c r="L40">
        <f t="shared" si="14"/>
        <v>12</v>
      </c>
      <c r="M40">
        <v>516</v>
      </c>
      <c r="N40">
        <f t="shared" si="6"/>
        <v>26.497196500333736</v>
      </c>
      <c r="O40">
        <f t="shared" si="7"/>
        <v>28.862525665577479</v>
      </c>
      <c r="P40">
        <f t="shared" si="16"/>
        <v>28.862525665577479</v>
      </c>
    </row>
    <row r="41" spans="1:16" x14ac:dyDescent="0.25">
      <c r="A41">
        <v>1996</v>
      </c>
      <c r="B41" s="6">
        <v>13</v>
      </c>
      <c r="C41" s="6">
        <v>37</v>
      </c>
      <c r="D41" s="7">
        <v>16.073505957599391</v>
      </c>
      <c r="E41" s="6">
        <f t="shared" si="0"/>
        <v>14.215585525812951</v>
      </c>
      <c r="F41" s="6">
        <f t="shared" si="1"/>
        <v>1.1306960187051591</v>
      </c>
      <c r="G41">
        <f t="shared" si="2"/>
        <v>1.1336758118692174</v>
      </c>
      <c r="H41">
        <f t="shared" si="3"/>
        <v>16.115865462172295</v>
      </c>
      <c r="I41" s="4">
        <f t="shared" si="4"/>
        <v>4.2359504572903717E-2</v>
      </c>
      <c r="J41" s="5">
        <f t="shared" si="5"/>
        <v>1.794327627661851E-3</v>
      </c>
      <c r="K41">
        <f t="shared" si="13"/>
        <v>2016</v>
      </c>
      <c r="L41">
        <f t="shared" si="14"/>
        <v>13</v>
      </c>
      <c r="M41">
        <v>517</v>
      </c>
      <c r="N41">
        <f t="shared" si="6"/>
        <v>26.531665255620759</v>
      </c>
      <c r="O41">
        <f t="shared" si="7"/>
        <v>30.07830714890817</v>
      </c>
      <c r="P41">
        <f>O41-P$3*O41</f>
        <v>27.070476434017351</v>
      </c>
    </row>
    <row r="42" spans="1:16" x14ac:dyDescent="0.25">
      <c r="A42">
        <v>1996</v>
      </c>
      <c r="B42" s="6">
        <v>14</v>
      </c>
      <c r="C42" s="6">
        <v>38</v>
      </c>
      <c r="D42" s="7">
        <v>17.427306983088009</v>
      </c>
      <c r="E42" s="6">
        <f t="shared" si="0"/>
        <v>14.234077804373243</v>
      </c>
      <c r="F42" s="6">
        <f t="shared" si="1"/>
        <v>1.2243369203541719</v>
      </c>
      <c r="G42">
        <f t="shared" si="2"/>
        <v>1.174941005704121</v>
      </c>
      <c r="H42">
        <f t="shared" si="3"/>
        <v>16.724201690741005</v>
      </c>
      <c r="I42" s="4">
        <f t="shared" si="4"/>
        <v>-0.70310529234700425</v>
      </c>
      <c r="J42" s="5">
        <f t="shared" si="5"/>
        <v>0.49435705212636633</v>
      </c>
      <c r="K42">
        <f t="shared" si="13"/>
        <v>2016</v>
      </c>
      <c r="L42">
        <f t="shared" si="14"/>
        <v>14</v>
      </c>
      <c r="M42">
        <v>518</v>
      </c>
      <c r="N42">
        <f t="shared" si="6"/>
        <v>26.566178849428375</v>
      </c>
      <c r="O42">
        <f t="shared" si="7"/>
        <v>31.213692895062923</v>
      </c>
      <c r="P42">
        <f t="shared" ref="P42:P48" si="17">O42-P$3*O42</f>
        <v>28.092323605556629</v>
      </c>
    </row>
    <row r="43" spans="1:16" x14ac:dyDescent="0.25">
      <c r="A43">
        <v>1996</v>
      </c>
      <c r="B43" s="6">
        <v>15</v>
      </c>
      <c r="C43" s="6">
        <v>39</v>
      </c>
      <c r="D43" s="7">
        <v>16.767281168020929</v>
      </c>
      <c r="E43" s="6">
        <f t="shared" si="0"/>
        <v>14.25259413852841</v>
      </c>
      <c r="F43" s="6">
        <f t="shared" si="1"/>
        <v>1.1764371457610425</v>
      </c>
      <c r="G43">
        <f t="shared" si="2"/>
        <v>1.1743772411810198</v>
      </c>
      <c r="H43">
        <f t="shared" si="3"/>
        <v>16.737922184077767</v>
      </c>
      <c r="I43" s="4">
        <f t="shared" si="4"/>
        <v>-2.9358983943161832E-2</v>
      </c>
      <c r="J43" s="5">
        <f t="shared" si="5"/>
        <v>8.6194993817483424E-4</v>
      </c>
      <c r="K43">
        <f t="shared" si="13"/>
        <v>2016</v>
      </c>
      <c r="L43">
        <f t="shared" si="14"/>
        <v>15</v>
      </c>
      <c r="M43">
        <v>519</v>
      </c>
      <c r="N43">
        <f t="shared" si="6"/>
        <v>26.600737340084571</v>
      </c>
      <c r="O43">
        <f t="shared" si="7"/>
        <v>31.239300530829457</v>
      </c>
      <c r="P43">
        <f t="shared" si="17"/>
        <v>28.115370477746509</v>
      </c>
    </row>
    <row r="44" spans="1:16" x14ac:dyDescent="0.25">
      <c r="A44">
        <v>1996</v>
      </c>
      <c r="B44" s="6">
        <v>16</v>
      </c>
      <c r="C44" s="6">
        <v>40</v>
      </c>
      <c r="D44" s="7">
        <v>17.86261165576256</v>
      </c>
      <c r="E44" s="6">
        <f t="shared" si="0"/>
        <v>14.271134559571065</v>
      </c>
      <c r="F44" s="6">
        <f t="shared" si="1"/>
        <v>1.2516602363462994</v>
      </c>
      <c r="G44">
        <f t="shared" si="2"/>
        <v>1.1963311887595514</v>
      </c>
      <c r="H44">
        <f t="shared" si="3"/>
        <v>17.073003372599167</v>
      </c>
      <c r="I44" s="4">
        <f t="shared" si="4"/>
        <v>-0.7896082831633926</v>
      </c>
      <c r="J44" s="5">
        <f t="shared" si="5"/>
        <v>0.62348124084024037</v>
      </c>
      <c r="K44">
        <f t="shared" si="13"/>
        <v>2016</v>
      </c>
      <c r="L44">
        <f t="shared" si="14"/>
        <v>16</v>
      </c>
      <c r="M44">
        <v>520</v>
      </c>
      <c r="N44">
        <f t="shared" si="6"/>
        <v>26.635340785993204</v>
      </c>
      <c r="O44">
        <f t="shared" si="7"/>
        <v>31.864688905523014</v>
      </c>
      <c r="P44">
        <f t="shared" si="17"/>
        <v>28.678220014970712</v>
      </c>
    </row>
    <row r="45" spans="1:16" x14ac:dyDescent="0.25">
      <c r="A45">
        <v>1996</v>
      </c>
      <c r="B45" s="6">
        <v>17</v>
      </c>
      <c r="C45" s="6">
        <v>41</v>
      </c>
      <c r="D45" s="7">
        <v>16.022389522807021</v>
      </c>
      <c r="E45" s="6">
        <f t="shared" si="0"/>
        <v>14.289699098834523</v>
      </c>
      <c r="F45" s="6">
        <f t="shared" si="1"/>
        <v>1.1212545073194591</v>
      </c>
      <c r="G45">
        <f t="shared" si="2"/>
        <v>1.1911013359008755</v>
      </c>
      <c r="H45">
        <f t="shared" si="3"/>
        <v>17.020479686243338</v>
      </c>
      <c r="I45" s="4">
        <f t="shared" si="4"/>
        <v>0.9980901634363164</v>
      </c>
      <c r="J45" s="5">
        <f t="shared" si="5"/>
        <v>0.99618397434833283</v>
      </c>
      <c r="K45">
        <f t="shared" si="13"/>
        <v>2016</v>
      </c>
      <c r="L45">
        <f t="shared" si="14"/>
        <v>17</v>
      </c>
      <c r="M45">
        <v>521</v>
      </c>
      <c r="N45">
        <f t="shared" si="6"/>
        <v>26.669989245634103</v>
      </c>
      <c r="O45">
        <f t="shared" si="7"/>
        <v>31.766659818936763</v>
      </c>
      <c r="P45">
        <f t="shared" si="17"/>
        <v>28.589993837043085</v>
      </c>
    </row>
    <row r="46" spans="1:16" x14ac:dyDescent="0.25">
      <c r="A46">
        <v>1996</v>
      </c>
      <c r="B46" s="6">
        <v>18</v>
      </c>
      <c r="C46" s="6">
        <v>42</v>
      </c>
      <c r="D46" s="7">
        <v>16.425334930180718</v>
      </c>
      <c r="E46" s="6">
        <f t="shared" si="0"/>
        <v>14.308287787692858</v>
      </c>
      <c r="F46" s="6">
        <f t="shared" si="1"/>
        <v>1.1479595024856026</v>
      </c>
      <c r="G46">
        <f t="shared" si="2"/>
        <v>1.2038293859259221</v>
      </c>
      <c r="H46">
        <f t="shared" si="3"/>
        <v>17.224737301109666</v>
      </c>
      <c r="I46" s="4">
        <f t="shared" si="4"/>
        <v>0.79940237092894861</v>
      </c>
      <c r="J46" s="5">
        <f t="shared" si="5"/>
        <v>0.63904415064682429</v>
      </c>
      <c r="K46">
        <f t="shared" si="13"/>
        <v>2016</v>
      </c>
      <c r="L46">
        <f t="shared" si="14"/>
        <v>18</v>
      </c>
      <c r="M46">
        <v>522</v>
      </c>
      <c r="N46">
        <f t="shared" si="6"/>
        <v>26.704682777563175</v>
      </c>
      <c r="O46">
        <f t="shared" si="7"/>
        <v>32.147881869460427</v>
      </c>
      <c r="P46">
        <f t="shared" si="17"/>
        <v>28.933093682514382</v>
      </c>
    </row>
    <row r="47" spans="1:16" x14ac:dyDescent="0.25">
      <c r="A47">
        <v>1996</v>
      </c>
      <c r="B47" s="6">
        <v>19</v>
      </c>
      <c r="C47" s="6">
        <v>43</v>
      </c>
      <c r="D47" s="7">
        <v>15.46713461666287</v>
      </c>
      <c r="E47" s="6">
        <f t="shared" si="0"/>
        <v>14.326900657560964</v>
      </c>
      <c r="F47" s="6">
        <f t="shared" si="1"/>
        <v>1.0795869243708445</v>
      </c>
      <c r="G47">
        <f t="shared" si="2"/>
        <v>1.1549675253573866</v>
      </c>
      <c r="H47">
        <f t="shared" si="3"/>
        <v>16.547104998504302</v>
      </c>
      <c r="I47" s="4">
        <f t="shared" si="4"/>
        <v>1.0799703818414326</v>
      </c>
      <c r="J47" s="5">
        <f t="shared" si="5"/>
        <v>1.1663360256547297</v>
      </c>
      <c r="K47">
        <f t="shared" si="13"/>
        <v>2016</v>
      </c>
      <c r="L47">
        <f t="shared" si="14"/>
        <v>19</v>
      </c>
      <c r="M47">
        <v>523</v>
      </c>
      <c r="N47">
        <f t="shared" si="6"/>
        <v>26.739421440412499</v>
      </c>
      <c r="O47">
        <f t="shared" si="7"/>
        <v>30.883163410521469</v>
      </c>
      <c r="P47">
        <f t="shared" si="17"/>
        <v>27.79484706946932</v>
      </c>
    </row>
    <row r="48" spans="1:16" x14ac:dyDescent="0.25">
      <c r="A48">
        <v>1996</v>
      </c>
      <c r="B48" s="6">
        <v>20</v>
      </c>
      <c r="C48" s="6">
        <v>44</v>
      </c>
      <c r="D48" s="7">
        <v>15.917941405788191</v>
      </c>
      <c r="E48" s="6">
        <f t="shared" si="0"/>
        <v>14.345537739894585</v>
      </c>
      <c r="F48" s="6">
        <f t="shared" si="1"/>
        <v>1.1096092523266514</v>
      </c>
      <c r="G48">
        <f t="shared" si="2"/>
        <v>1.1302576191698797</v>
      </c>
      <c r="H48">
        <f t="shared" si="3"/>
        <v>16.214153331604908</v>
      </c>
      <c r="I48" s="4">
        <f t="shared" si="4"/>
        <v>0.29621192581671707</v>
      </c>
      <c r="J48" s="5">
        <f t="shared" si="5"/>
        <v>8.7741504996048297E-2</v>
      </c>
      <c r="K48">
        <f t="shared" si="13"/>
        <v>2016</v>
      </c>
      <c r="L48">
        <f t="shared" si="14"/>
        <v>20</v>
      </c>
      <c r="M48">
        <v>524</v>
      </c>
      <c r="N48">
        <f t="shared" si="6"/>
        <v>26.774205292890418</v>
      </c>
      <c r="O48">
        <f t="shared" si="7"/>
        <v>30.261749529507913</v>
      </c>
      <c r="P48">
        <f t="shared" si="17"/>
        <v>27.23557457655712</v>
      </c>
    </row>
    <row r="49" spans="1:16" x14ac:dyDescent="0.25">
      <c r="A49">
        <v>1996</v>
      </c>
      <c r="B49" s="6">
        <v>21</v>
      </c>
      <c r="C49" s="6">
        <v>45</v>
      </c>
      <c r="D49" s="7">
        <v>15.89254303733312</v>
      </c>
      <c r="E49" s="6">
        <f t="shared" si="0"/>
        <v>14.364199066190404</v>
      </c>
      <c r="F49" s="6">
        <f t="shared" si="1"/>
        <v>1.1063995259394617</v>
      </c>
      <c r="G49">
        <f t="shared" si="2"/>
        <v>1.1082606466464826</v>
      </c>
      <c r="H49">
        <f t="shared" si="3"/>
        <v>15.919276545654979</v>
      </c>
      <c r="I49" s="4">
        <f t="shared" si="4"/>
        <v>2.6733508321859389E-2</v>
      </c>
      <c r="J49" s="5">
        <f t="shared" si="5"/>
        <v>7.146804671949252E-4</v>
      </c>
      <c r="K49">
        <f t="shared" si="13"/>
        <v>2016</v>
      </c>
      <c r="L49">
        <f t="shared" si="14"/>
        <v>21</v>
      </c>
      <c r="M49">
        <v>525</v>
      </c>
      <c r="N49">
        <f t="shared" si="6"/>
        <v>26.809034393781658</v>
      </c>
      <c r="O49">
        <f t="shared" si="7"/>
        <v>29.711397793220254</v>
      </c>
      <c r="P49">
        <f>O49</f>
        <v>29.711397793220254</v>
      </c>
    </row>
    <row r="50" spans="1:16" x14ac:dyDescent="0.25">
      <c r="A50">
        <v>1996</v>
      </c>
      <c r="B50" s="6">
        <v>22</v>
      </c>
      <c r="C50" s="6">
        <v>46</v>
      </c>
      <c r="D50" s="7">
        <v>15.764306644114924</v>
      </c>
      <c r="E50" s="6">
        <f t="shared" si="0"/>
        <v>14.382884667986065</v>
      </c>
      <c r="F50" s="6">
        <f t="shared" si="1"/>
        <v>1.0960462388469037</v>
      </c>
      <c r="G50">
        <f t="shared" si="2"/>
        <v>1.0779945497435119</v>
      </c>
      <c r="H50">
        <f t="shared" si="3"/>
        <v>15.504671281678499</v>
      </c>
      <c r="I50" s="4">
        <f t="shared" si="4"/>
        <v>-0.25963536243642515</v>
      </c>
      <c r="J50" s="5">
        <f t="shared" si="5"/>
        <v>6.7410521427493847E-2</v>
      </c>
      <c r="K50">
        <f t="shared" si="13"/>
        <v>2016</v>
      </c>
      <c r="L50">
        <f t="shared" si="14"/>
        <v>22</v>
      </c>
      <c r="M50">
        <v>526</v>
      </c>
      <c r="N50">
        <f t="shared" si="6"/>
        <v>26.843908801947403</v>
      </c>
      <c r="O50">
        <f t="shared" si="7"/>
        <v>28.93758738231119</v>
      </c>
      <c r="P50">
        <f t="shared" ref="P50:P52" si="18">O50</f>
        <v>28.93758738231119</v>
      </c>
    </row>
    <row r="51" spans="1:16" x14ac:dyDescent="0.25">
      <c r="A51">
        <v>1996</v>
      </c>
      <c r="B51" s="6">
        <v>23</v>
      </c>
      <c r="C51" s="6">
        <v>47</v>
      </c>
      <c r="D51" s="7">
        <v>14.621288096642083</v>
      </c>
      <c r="E51" s="6">
        <f t="shared" si="0"/>
        <v>14.401594576860235</v>
      </c>
      <c r="F51" s="6">
        <f t="shared" si="1"/>
        <v>1.0152548051960051</v>
      </c>
      <c r="G51">
        <f t="shared" si="2"/>
        <v>1.0313155336648572</v>
      </c>
      <c r="H51">
        <f t="shared" si="3"/>
        <v>14.852588196659527</v>
      </c>
      <c r="I51" s="4">
        <f t="shared" si="4"/>
        <v>0.23130010001744417</v>
      </c>
      <c r="J51" s="5">
        <f t="shared" si="5"/>
        <v>5.3499736268079676E-2</v>
      </c>
      <c r="K51">
        <f t="shared" si="13"/>
        <v>2016</v>
      </c>
      <c r="L51">
        <f t="shared" si="14"/>
        <v>23</v>
      </c>
      <c r="M51">
        <v>527</v>
      </c>
      <c r="N51">
        <f t="shared" si="6"/>
        <v>26.878828576325411</v>
      </c>
      <c r="O51">
        <f t="shared" si="7"/>
        <v>27.720553437479253</v>
      </c>
      <c r="P51">
        <f t="shared" si="18"/>
        <v>27.720553437479253</v>
      </c>
    </row>
    <row r="52" spans="1:16" x14ac:dyDescent="0.25">
      <c r="A52">
        <v>1996</v>
      </c>
      <c r="B52" s="6">
        <v>24</v>
      </c>
      <c r="C52" s="6">
        <v>48</v>
      </c>
      <c r="D52" s="7">
        <v>15.122839431598695</v>
      </c>
      <c r="E52" s="6">
        <f t="shared" si="0"/>
        <v>14.420328824432669</v>
      </c>
      <c r="F52" s="6">
        <f t="shared" si="1"/>
        <v>1.0487166843224647</v>
      </c>
      <c r="G52">
        <f t="shared" si="2"/>
        <v>0.93879604034404873</v>
      </c>
      <c r="H52">
        <f t="shared" si="3"/>
        <v>13.537747600836541</v>
      </c>
      <c r="I52" s="4">
        <f t="shared" si="4"/>
        <v>-1.5850918307621544</v>
      </c>
      <c r="J52" s="5">
        <f t="shared" si="5"/>
        <v>2.5125161119489183</v>
      </c>
      <c r="K52">
        <f t="shared" si="13"/>
        <v>2016</v>
      </c>
      <c r="L52">
        <f t="shared" si="14"/>
        <v>24</v>
      </c>
      <c r="M52">
        <v>528</v>
      </c>
      <c r="N52">
        <f t="shared" si="6"/>
        <v>26.913793775930113</v>
      </c>
      <c r="O52">
        <f t="shared" si="7"/>
        <v>25.266563027479496</v>
      </c>
      <c r="P52">
        <f t="shared" si="18"/>
        <v>25.266563027479496</v>
      </c>
    </row>
    <row r="53" spans="1:16" x14ac:dyDescent="0.25">
      <c r="A53">
        <v>1997</v>
      </c>
      <c r="B53" s="6">
        <v>1</v>
      </c>
      <c r="C53" s="6">
        <v>49</v>
      </c>
      <c r="D53" s="7">
        <v>11.87455558780019</v>
      </c>
      <c r="E53" s="6">
        <f t="shared" si="0"/>
        <v>14.439087442364249</v>
      </c>
      <c r="F53" s="6">
        <f t="shared" si="1"/>
        <v>0.82238961673992439</v>
      </c>
      <c r="G53">
        <f t="shared" si="2"/>
        <v>0.89289758795302399</v>
      </c>
      <c r="H53">
        <f t="shared" si="3"/>
        <v>12.892626349529836</v>
      </c>
      <c r="I53" s="4">
        <f t="shared" si="4"/>
        <v>1.0180707617296463</v>
      </c>
      <c r="J53" s="5">
        <f t="shared" si="5"/>
        <v>1.0364680758887823</v>
      </c>
      <c r="K53">
        <f t="shared" si="13"/>
        <v>2017</v>
      </c>
      <c r="L53">
        <f t="shared" si="14"/>
        <v>1</v>
      </c>
      <c r="M53">
        <v>529</v>
      </c>
      <c r="N53">
        <f t="shared" si="6"/>
        <v>26.948804459852699</v>
      </c>
      <c r="O53">
        <f t="shared" si="7"/>
        <v>24.062522500420169</v>
      </c>
      <c r="P53">
        <f>O53+P$3*O65</f>
        <v>27.165676849785605</v>
      </c>
    </row>
    <row r="54" spans="1:16" x14ac:dyDescent="0.25">
      <c r="A54">
        <v>1997</v>
      </c>
      <c r="B54" s="6">
        <v>2</v>
      </c>
      <c r="C54" s="6">
        <v>50</v>
      </c>
      <c r="D54" s="7">
        <v>11.771295716051931</v>
      </c>
      <c r="E54" s="6">
        <f t="shared" si="0"/>
        <v>14.457870462357041</v>
      </c>
      <c r="F54" s="6">
        <f t="shared" si="1"/>
        <v>0.81417908306067899</v>
      </c>
      <c r="G54">
        <f t="shared" si="2"/>
        <v>0.82306137189660389</v>
      </c>
      <c r="H54">
        <f t="shared" si="3"/>
        <v>11.899714697450973</v>
      </c>
      <c r="I54" s="4">
        <f t="shared" si="4"/>
        <v>0.12841898139904195</v>
      </c>
      <c r="J54" s="5">
        <f t="shared" si="5"/>
        <v>1.6491434783567484E-2</v>
      </c>
      <c r="K54">
        <f t="shared" si="13"/>
        <v>2017</v>
      </c>
      <c r="L54">
        <f t="shared" si="14"/>
        <v>2</v>
      </c>
      <c r="M54">
        <v>530</v>
      </c>
      <c r="N54">
        <f t="shared" si="6"/>
        <v>26.983860687261238</v>
      </c>
      <c r="O54">
        <f t="shared" si="7"/>
        <v>22.209373396324072</v>
      </c>
      <c r="P54">
        <f t="shared" ref="P54:P60" si="19">O54+P$3*O66</f>
        <v>25.429664564558504</v>
      </c>
    </row>
    <row r="55" spans="1:16" x14ac:dyDescent="0.25">
      <c r="A55">
        <v>1997</v>
      </c>
      <c r="B55" s="6">
        <v>3</v>
      </c>
      <c r="C55" s="6">
        <v>51</v>
      </c>
      <c r="D55" s="7">
        <v>10.066511918118431</v>
      </c>
      <c r="E55" s="6">
        <f t="shared" si="0"/>
        <v>14.476677916154358</v>
      </c>
      <c r="F55" s="6">
        <f t="shared" si="1"/>
        <v>0.69536063290358396</v>
      </c>
      <c r="G55">
        <f t="shared" si="2"/>
        <v>0.78408852525718453</v>
      </c>
      <c r="H55">
        <f t="shared" si="3"/>
        <v>11.350997037900722</v>
      </c>
      <c r="I55" s="4">
        <f t="shared" si="4"/>
        <v>1.2844851197822909</v>
      </c>
      <c r="J55" s="5">
        <f t="shared" si="5"/>
        <v>1.6499020229421262</v>
      </c>
      <c r="K55">
        <f t="shared" si="13"/>
        <v>2017</v>
      </c>
      <c r="L55">
        <f t="shared" si="14"/>
        <v>3</v>
      </c>
      <c r="M55">
        <v>531</v>
      </c>
      <c r="N55">
        <f t="shared" si="6"/>
        <v>27.018962517400759</v>
      </c>
      <c r="O55">
        <f t="shared" si="7"/>
        <v>21.185258474247906</v>
      </c>
      <c r="P55">
        <f t="shared" si="19"/>
        <v>24.40819156132147</v>
      </c>
    </row>
    <row r="56" spans="1:16" x14ac:dyDescent="0.25">
      <c r="A56">
        <v>1997</v>
      </c>
      <c r="B56" s="6">
        <v>4</v>
      </c>
      <c r="C56" s="6">
        <v>52</v>
      </c>
      <c r="D56" s="7">
        <v>12.002978595347759</v>
      </c>
      <c r="E56" s="6">
        <f t="shared" si="0"/>
        <v>14.495509835540798</v>
      </c>
      <c r="F56" s="6">
        <f t="shared" si="1"/>
        <v>0.82804804601755166</v>
      </c>
      <c r="G56">
        <f t="shared" si="2"/>
        <v>0.77369478745822873</v>
      </c>
      <c r="H56">
        <f t="shared" si="3"/>
        <v>11.215100401307401</v>
      </c>
      <c r="I56" s="4">
        <f t="shared" si="4"/>
        <v>-0.78787819404035808</v>
      </c>
      <c r="J56" s="5">
        <f t="shared" si="5"/>
        <v>0.62075204864429612</v>
      </c>
      <c r="K56">
        <f t="shared" si="13"/>
        <v>2017</v>
      </c>
      <c r="L56">
        <f t="shared" si="14"/>
        <v>4</v>
      </c>
      <c r="M56">
        <v>532</v>
      </c>
      <c r="N56">
        <f t="shared" si="6"/>
        <v>27.054110009593369</v>
      </c>
      <c r="O56">
        <f t="shared" si="7"/>
        <v>20.931623893743879</v>
      </c>
      <c r="P56">
        <f t="shared" si="19"/>
        <v>24.2190777879681</v>
      </c>
    </row>
    <row r="57" spans="1:16" x14ac:dyDescent="0.25">
      <c r="A57">
        <v>1997</v>
      </c>
      <c r="B57" s="6">
        <v>5</v>
      </c>
      <c r="C57" s="6">
        <v>53</v>
      </c>
      <c r="D57" s="7">
        <v>10.363336545632531</v>
      </c>
      <c r="E57" s="6">
        <f t="shared" si="0"/>
        <v>14.51436625234231</v>
      </c>
      <c r="F57" s="6">
        <f t="shared" si="1"/>
        <v>0.71400544573967251</v>
      </c>
      <c r="G57">
        <f t="shared" si="2"/>
        <v>0.75346865662854667</v>
      </c>
      <c r="H57">
        <f t="shared" si="3"/>
        <v>10.936120041967074</v>
      </c>
      <c r="I57" s="4">
        <f t="shared" si="4"/>
        <v>0.57278349633454262</v>
      </c>
      <c r="J57" s="5">
        <f t="shared" si="5"/>
        <v>0.328080933673223</v>
      </c>
      <c r="K57">
        <f t="shared" si="13"/>
        <v>2017</v>
      </c>
      <c r="L57">
        <f t="shared" si="14"/>
        <v>5</v>
      </c>
      <c r="M57">
        <v>533</v>
      </c>
      <c r="N57">
        <f t="shared" si="6"/>
        <v>27.089303223238332</v>
      </c>
      <c r="O57">
        <f t="shared" si="7"/>
        <v>20.410940908616745</v>
      </c>
      <c r="P57">
        <f t="shared" si="19"/>
        <v>23.68828122214979</v>
      </c>
    </row>
    <row r="58" spans="1:16" x14ac:dyDescent="0.25">
      <c r="A58">
        <v>1997</v>
      </c>
      <c r="B58" s="6">
        <v>6</v>
      </c>
      <c r="C58" s="6">
        <v>54</v>
      </c>
      <c r="D58" s="7">
        <v>11.002608162997044</v>
      </c>
      <c r="E58" s="6">
        <f t="shared" si="0"/>
        <v>14.533247198426244</v>
      </c>
      <c r="F58" s="6">
        <f t="shared" si="1"/>
        <v>0.75706468160732032</v>
      </c>
      <c r="G58">
        <f t="shared" si="2"/>
        <v>0.78013861363950232</v>
      </c>
      <c r="H58">
        <f t="shared" si="3"/>
        <v>11.337947321060431</v>
      </c>
      <c r="I58" s="4">
        <f t="shared" si="4"/>
        <v>0.33533915806338754</v>
      </c>
      <c r="J58" s="5">
        <f t="shared" si="5"/>
        <v>0.11245235093066161</v>
      </c>
      <c r="K58">
        <f t="shared" si="13"/>
        <v>2017</v>
      </c>
      <c r="L58">
        <f t="shared" si="14"/>
        <v>6</v>
      </c>
      <c r="M58">
        <v>534</v>
      </c>
      <c r="N58">
        <f t="shared" si="6"/>
        <v>27.124542217812191</v>
      </c>
      <c r="O58">
        <f t="shared" si="7"/>
        <v>21.160902761410153</v>
      </c>
      <c r="P58">
        <f t="shared" si="19"/>
        <v>24.477573442117784</v>
      </c>
    </row>
    <row r="59" spans="1:16" x14ac:dyDescent="0.25">
      <c r="A59">
        <v>1997</v>
      </c>
      <c r="B59" s="6">
        <v>7</v>
      </c>
      <c r="C59" s="6">
        <v>55</v>
      </c>
      <c r="D59" s="7">
        <v>12.433170572073736</v>
      </c>
      <c r="E59" s="6">
        <f t="shared" si="0"/>
        <v>14.552152705701399</v>
      </c>
      <c r="F59" s="6">
        <f t="shared" si="1"/>
        <v>0.85438703286851403</v>
      </c>
      <c r="G59">
        <f t="shared" si="2"/>
        <v>0.81032923027351311</v>
      </c>
      <c r="H59">
        <f t="shared" si="3"/>
        <v>11.792034700833636</v>
      </c>
      <c r="I59" s="4">
        <f t="shared" si="4"/>
        <v>-0.64113587124010074</v>
      </c>
      <c r="J59" s="5">
        <f t="shared" si="5"/>
        <v>0.41105520539080304</v>
      </c>
      <c r="K59">
        <f t="shared" si="13"/>
        <v>2017</v>
      </c>
      <c r="L59">
        <f t="shared" si="14"/>
        <v>7</v>
      </c>
      <c r="M59">
        <v>535</v>
      </c>
      <c r="N59">
        <f t="shared" si="6"/>
        <v>27.159827052868856</v>
      </c>
      <c r="O59">
        <f t="shared" si="7"/>
        <v>22.008401750112959</v>
      </c>
      <c r="P59">
        <f t="shared" si="19"/>
        <v>25.194592461746876</v>
      </c>
    </row>
    <row r="60" spans="1:16" x14ac:dyDescent="0.25">
      <c r="A60">
        <v>1997</v>
      </c>
      <c r="B60" s="6">
        <v>8</v>
      </c>
      <c r="C60" s="6">
        <v>56</v>
      </c>
      <c r="D60" s="7">
        <v>13.497139951647023</v>
      </c>
      <c r="E60" s="6">
        <f t="shared" si="0"/>
        <v>14.571082806118094</v>
      </c>
      <c r="F60" s="6">
        <f t="shared" si="1"/>
        <v>0.92629629048431839</v>
      </c>
      <c r="G60">
        <f t="shared" si="2"/>
        <v>0.88188374645635181</v>
      </c>
      <c r="H60">
        <f t="shared" si="3"/>
        <v>12.850001094985156</v>
      </c>
      <c r="I60" s="4">
        <f t="shared" si="4"/>
        <v>-0.64713885666186677</v>
      </c>
      <c r="J60" s="5">
        <f t="shared" si="5"/>
        <v>0.41878869980162814</v>
      </c>
      <c r="K60">
        <f t="shared" si="13"/>
        <v>2017</v>
      </c>
      <c r="L60">
        <f t="shared" si="14"/>
        <v>8</v>
      </c>
      <c r="M60">
        <v>536</v>
      </c>
      <c r="N60">
        <f t="shared" si="6"/>
        <v>27.195157788039698</v>
      </c>
      <c r="O60">
        <f t="shared" si="7"/>
        <v>23.982967635588082</v>
      </c>
      <c r="P60">
        <f t="shared" si="19"/>
        <v>27.105047585333814</v>
      </c>
    </row>
    <row r="61" spans="1:16" x14ac:dyDescent="0.25">
      <c r="A61">
        <v>1997</v>
      </c>
      <c r="B61" s="6">
        <v>9</v>
      </c>
      <c r="C61" s="6">
        <v>57</v>
      </c>
      <c r="D61" s="7">
        <v>14.902788287550257</v>
      </c>
      <c r="E61" s="6">
        <f t="shared" si="0"/>
        <v>14.590037531668196</v>
      </c>
      <c r="F61" s="6">
        <f t="shared" si="1"/>
        <v>1.0214359116762532</v>
      </c>
      <c r="G61">
        <f t="shared" si="2"/>
        <v>0.98921104236092727</v>
      </c>
      <c r="H61">
        <f t="shared" si="3"/>
        <v>14.432626234786547</v>
      </c>
      <c r="I61" s="4">
        <f t="shared" si="4"/>
        <v>-0.47016205276371004</v>
      </c>
      <c r="J61" s="5">
        <f t="shared" si="5"/>
        <v>0.22105235585898567</v>
      </c>
      <c r="K61">
        <f t="shared" si="13"/>
        <v>2017</v>
      </c>
      <c r="L61">
        <f t="shared" si="14"/>
        <v>9</v>
      </c>
      <c r="M61">
        <v>537</v>
      </c>
      <c r="N61">
        <f t="shared" si="6"/>
        <v>27.230534483033676</v>
      </c>
      <c r="O61">
        <f t="shared" si="7"/>
        <v>26.936745400006917</v>
      </c>
      <c r="P61">
        <f>O61</f>
        <v>26.936745400006917</v>
      </c>
    </row>
    <row r="62" spans="1:16" x14ac:dyDescent="0.25">
      <c r="A62">
        <v>1997</v>
      </c>
      <c r="B62" s="6">
        <v>10</v>
      </c>
      <c r="C62" s="6">
        <v>58</v>
      </c>
      <c r="D62" s="7">
        <v>15.638256916697726</v>
      </c>
      <c r="E62" s="6">
        <f t="shared" si="0"/>
        <v>14.609016914385203</v>
      </c>
      <c r="F62" s="6">
        <f t="shared" si="1"/>
        <v>1.0704523793999479</v>
      </c>
      <c r="G62">
        <f t="shared" si="2"/>
        <v>1.0271092697684212</v>
      </c>
      <c r="H62">
        <f t="shared" si="3"/>
        <v>15.005056694968699</v>
      </c>
      <c r="I62" s="4">
        <f t="shared" si="4"/>
        <v>-0.63320022172902668</v>
      </c>
      <c r="J62" s="5">
        <f t="shared" si="5"/>
        <v>0.40094252079768855</v>
      </c>
      <c r="K62">
        <f t="shared" si="13"/>
        <v>2017</v>
      </c>
      <c r="L62">
        <f t="shared" si="14"/>
        <v>10</v>
      </c>
      <c r="M62">
        <v>538</v>
      </c>
      <c r="N62">
        <f t="shared" si="6"/>
        <v>27.26595719763742</v>
      </c>
      <c r="O62">
        <f t="shared" si="7"/>
        <v>28.005117386802397</v>
      </c>
      <c r="P62">
        <f t="shared" ref="P62:P64" si="20">O62</f>
        <v>28.005117386802397</v>
      </c>
    </row>
    <row r="63" spans="1:16" x14ac:dyDescent="0.25">
      <c r="A63">
        <v>1997</v>
      </c>
      <c r="B63" s="6">
        <v>11</v>
      </c>
      <c r="C63" s="6">
        <v>59</v>
      </c>
      <c r="D63" s="7">
        <v>14.820493313169044</v>
      </c>
      <c r="E63" s="6">
        <f t="shared" si="0"/>
        <v>14.62802098634427</v>
      </c>
      <c r="F63" s="6">
        <f t="shared" si="1"/>
        <v>1.0131577830661067</v>
      </c>
      <c r="G63">
        <f t="shared" si="2"/>
        <v>1.0926895329076349</v>
      </c>
      <c r="H63">
        <f t="shared" si="3"/>
        <v>15.983885418931601</v>
      </c>
      <c r="I63" s="4">
        <f t="shared" si="4"/>
        <v>1.1633921057625578</v>
      </c>
      <c r="J63" s="5">
        <f t="shared" si="5"/>
        <v>1.3534811917506384</v>
      </c>
      <c r="K63">
        <f t="shared" si="13"/>
        <v>2017</v>
      </c>
      <c r="L63">
        <f t="shared" si="14"/>
        <v>11</v>
      </c>
      <c r="M63">
        <v>539</v>
      </c>
      <c r="N63">
        <f t="shared" si="6"/>
        <v>27.301425991715305</v>
      </c>
      <c r="O63">
        <f t="shared" si="7"/>
        <v>29.831982414599761</v>
      </c>
      <c r="P63">
        <f t="shared" si="20"/>
        <v>29.831982414599761</v>
      </c>
    </row>
    <row r="64" spans="1:16" x14ac:dyDescent="0.25">
      <c r="A64">
        <v>1997</v>
      </c>
      <c r="B64" s="6">
        <v>12</v>
      </c>
      <c r="C64" s="6">
        <v>60</v>
      </c>
      <c r="D64" s="7">
        <v>15.595519143736961</v>
      </c>
      <c r="E64" s="6">
        <f t="shared" si="0"/>
        <v>14.647049779662286</v>
      </c>
      <c r="F64" s="6">
        <f t="shared" si="1"/>
        <v>1.0647549764862303</v>
      </c>
      <c r="G64">
        <f t="shared" si="2"/>
        <v>1.089267148138255</v>
      </c>
      <c r="H64">
        <f t="shared" si="3"/>
        <v>15.954550142131794</v>
      </c>
      <c r="I64" s="4">
        <f t="shared" si="4"/>
        <v>0.35903099839483232</v>
      </c>
      <c r="J64" s="5">
        <f t="shared" si="5"/>
        <v>0.1289032578083901</v>
      </c>
      <c r="K64">
        <f t="shared" si="13"/>
        <v>2017</v>
      </c>
      <c r="L64">
        <f t="shared" si="14"/>
        <v>12</v>
      </c>
      <c r="M64">
        <v>540</v>
      </c>
      <c r="N64">
        <f t="shared" si="6"/>
        <v>27.336940925209621</v>
      </c>
      <c r="O64">
        <f t="shared" si="7"/>
        <v>29.777231680427033</v>
      </c>
      <c r="P64">
        <f t="shared" si="20"/>
        <v>29.777231680427033</v>
      </c>
    </row>
    <row r="65" spans="1:16" x14ac:dyDescent="0.25">
      <c r="A65">
        <v>1997</v>
      </c>
      <c r="B65" s="6">
        <v>13</v>
      </c>
      <c r="C65" s="6">
        <v>61</v>
      </c>
      <c r="D65" s="7">
        <v>17.590890821534511</v>
      </c>
      <c r="E65" s="6">
        <f t="shared" si="0"/>
        <v>14.666103326497916</v>
      </c>
      <c r="F65" s="6">
        <f t="shared" si="1"/>
        <v>1.1994249890325162</v>
      </c>
      <c r="G65">
        <f t="shared" si="2"/>
        <v>1.1336758118692174</v>
      </c>
      <c r="H65">
        <f t="shared" si="3"/>
        <v>16.626606595625354</v>
      </c>
      <c r="I65" s="4">
        <f t="shared" si="4"/>
        <v>-0.9642842259091573</v>
      </c>
      <c r="J65" s="5">
        <f t="shared" si="5"/>
        <v>0.92984406833722266</v>
      </c>
      <c r="K65">
        <f t="shared" si="13"/>
        <v>2017</v>
      </c>
      <c r="L65">
        <f t="shared" si="14"/>
        <v>13</v>
      </c>
      <c r="M65">
        <v>541</v>
      </c>
      <c r="N65">
        <f t="shared" si="6"/>
        <v>27.372502058140604</v>
      </c>
      <c r="O65">
        <f t="shared" si="7"/>
        <v>31.031543493654375</v>
      </c>
      <c r="P65">
        <f>O65-P$3*O65</f>
        <v>27.928389144288936</v>
      </c>
    </row>
    <row r="66" spans="1:16" x14ac:dyDescent="0.25">
      <c r="A66">
        <v>1997</v>
      </c>
      <c r="B66" s="6">
        <v>14</v>
      </c>
      <c r="C66" s="6">
        <v>62</v>
      </c>
      <c r="D66" s="7">
        <v>17.644084487513666</v>
      </c>
      <c r="E66" s="6">
        <f t="shared" si="0"/>
        <v>14.68518165905166</v>
      </c>
      <c r="F66" s="6">
        <f t="shared" si="1"/>
        <v>1.2014890177840052</v>
      </c>
      <c r="G66">
        <f t="shared" si="2"/>
        <v>1.174941005704121</v>
      </c>
      <c r="H66">
        <f t="shared" si="3"/>
        <v>17.254222107433868</v>
      </c>
      <c r="I66" s="4">
        <f t="shared" si="4"/>
        <v>-0.38986238007979779</v>
      </c>
      <c r="J66" s="5">
        <f t="shared" si="5"/>
        <v>0.1519926754014847</v>
      </c>
      <c r="K66">
        <f t="shared" si="13"/>
        <v>2017</v>
      </c>
      <c r="L66">
        <f t="shared" si="14"/>
        <v>14</v>
      </c>
      <c r="M66">
        <v>542</v>
      </c>
      <c r="N66">
        <f t="shared" si="6"/>
        <v>27.408109450606588</v>
      </c>
      <c r="O66">
        <f t="shared" si="7"/>
        <v>32.202911682344329</v>
      </c>
      <c r="P66">
        <f t="shared" ref="P66:P72" si="21">O66-P$3*O66</f>
        <v>28.982620514109897</v>
      </c>
    </row>
    <row r="67" spans="1:16" x14ac:dyDescent="0.25">
      <c r="A67">
        <v>1997</v>
      </c>
      <c r="B67" s="6">
        <v>15</v>
      </c>
      <c r="C67" s="6">
        <v>63</v>
      </c>
      <c r="D67" s="7">
        <v>16.778640437101942</v>
      </c>
      <c r="E67" s="6">
        <f t="shared" si="0"/>
        <v>14.7042848095659</v>
      </c>
      <c r="F67" s="6">
        <f t="shared" si="1"/>
        <v>1.141071507686424</v>
      </c>
      <c r="G67">
        <f t="shared" si="2"/>
        <v>1.1743772411810198</v>
      </c>
      <c r="H67">
        <f t="shared" si="3"/>
        <v>17.268377428197979</v>
      </c>
      <c r="I67" s="4">
        <f t="shared" si="4"/>
        <v>0.48973699109603785</v>
      </c>
      <c r="J67" s="5">
        <f t="shared" si="5"/>
        <v>0.23984232044780066</v>
      </c>
      <c r="K67">
        <f t="shared" si="13"/>
        <v>2017</v>
      </c>
      <c r="L67">
        <f t="shared" si="14"/>
        <v>15</v>
      </c>
      <c r="M67">
        <v>543</v>
      </c>
      <c r="N67">
        <f t="shared" si="6"/>
        <v>27.443763162784059</v>
      </c>
      <c r="O67">
        <f t="shared" si="7"/>
        <v>32.229330870735645</v>
      </c>
      <c r="P67">
        <f t="shared" si="21"/>
        <v>29.006397783662081</v>
      </c>
    </row>
    <row r="68" spans="1:16" x14ac:dyDescent="0.25">
      <c r="A68">
        <v>1997</v>
      </c>
      <c r="B68" s="6">
        <v>16</v>
      </c>
      <c r="C68" s="6">
        <v>64</v>
      </c>
      <c r="D68" s="7">
        <v>17.513417924886671</v>
      </c>
      <c r="E68" s="6">
        <f t="shared" si="0"/>
        <v>14.723412810324968</v>
      </c>
      <c r="F68" s="6">
        <f t="shared" si="1"/>
        <v>1.1894944569240888</v>
      </c>
      <c r="G68">
        <f t="shared" si="2"/>
        <v>1.1963311887595514</v>
      </c>
      <c r="H68">
        <f t="shared" si="3"/>
        <v>17.614077949973677</v>
      </c>
      <c r="I68" s="4">
        <f t="shared" si="4"/>
        <v>0.10066002508700578</v>
      </c>
      <c r="J68" s="5">
        <f t="shared" si="5"/>
        <v>1.0132440650516633E-2</v>
      </c>
      <c r="K68">
        <f t="shared" si="13"/>
        <v>2017</v>
      </c>
      <c r="L68">
        <f t="shared" si="14"/>
        <v>16</v>
      </c>
      <c r="M68">
        <v>544</v>
      </c>
      <c r="N68">
        <f t="shared" si="6"/>
        <v>27.479463254927808</v>
      </c>
      <c r="O68">
        <f t="shared" si="7"/>
        <v>32.874538942242197</v>
      </c>
      <c r="P68">
        <f t="shared" si="21"/>
        <v>29.587085048017975</v>
      </c>
    </row>
    <row r="69" spans="1:16" x14ac:dyDescent="0.25">
      <c r="A69">
        <v>1997</v>
      </c>
      <c r="B69" s="6">
        <v>17</v>
      </c>
      <c r="C69" s="6">
        <v>65</v>
      </c>
      <c r="D69" s="7">
        <v>17.904467936983437</v>
      </c>
      <c r="E69" s="6">
        <f t="shared" si="0"/>
        <v>14.742565693655191</v>
      </c>
      <c r="F69" s="6">
        <f t="shared" si="1"/>
        <v>1.2144743533134836</v>
      </c>
      <c r="G69">
        <f t="shared" si="2"/>
        <v>1.1911013359008755</v>
      </c>
      <c r="H69">
        <f t="shared" si="3"/>
        <v>17.559889692319114</v>
      </c>
      <c r="I69" s="4">
        <f t="shared" si="4"/>
        <v>-0.34457824466432285</v>
      </c>
      <c r="J69" s="5">
        <f t="shared" si="5"/>
        <v>0.11873416669594594</v>
      </c>
      <c r="K69">
        <f t="shared" si="13"/>
        <v>2017</v>
      </c>
      <c r="L69">
        <f t="shared" si="14"/>
        <v>17</v>
      </c>
      <c r="M69">
        <v>545</v>
      </c>
      <c r="N69">
        <f t="shared" si="6"/>
        <v>27.515209787370999</v>
      </c>
      <c r="O69">
        <f t="shared" si="7"/>
        <v>32.77340313533044</v>
      </c>
      <c r="P69">
        <f t="shared" si="21"/>
        <v>29.496062821797395</v>
      </c>
    </row>
    <row r="70" spans="1:16" x14ac:dyDescent="0.25">
      <c r="A70">
        <v>1997</v>
      </c>
      <c r="B70" s="6">
        <v>18</v>
      </c>
      <c r="C70" s="6">
        <v>66</v>
      </c>
      <c r="D70" s="7">
        <v>18.159196274450458</v>
      </c>
      <c r="E70" s="6">
        <f t="shared" ref="E70:E133" si="22">13.548*EXP(0.0013*C70)</f>
        <v>14.761743491924944</v>
      </c>
      <c r="F70" s="6">
        <f t="shared" ref="F70:F133" si="23">D70/E70</f>
        <v>1.2301525415601489</v>
      </c>
      <c r="G70">
        <f t="shared" ref="G70:G133" si="24">AVERAGEIF($B$5:$B$484,B70,$F$5:$F$484)</f>
        <v>1.2038293859259221</v>
      </c>
      <c r="H70">
        <f t="shared" ref="H70:H133" si="25">E70*G70</f>
        <v>17.770620603079983</v>
      </c>
      <c r="I70" s="4">
        <f t="shared" ref="I70:I133" si="26">H70-D70</f>
        <v>-0.38857567137047511</v>
      </c>
      <c r="J70" s="5">
        <f t="shared" ref="J70:J133" si="27">I70^2</f>
        <v>0.15099105238101546</v>
      </c>
      <c r="K70">
        <f t="shared" si="13"/>
        <v>2017</v>
      </c>
      <c r="L70">
        <f t="shared" si="14"/>
        <v>18</v>
      </c>
      <c r="M70">
        <v>546</v>
      </c>
      <c r="N70">
        <f t="shared" ref="N70:N133" si="28">13.548*EXP(0.0013*M70)</f>
        <v>27.55100282052528</v>
      </c>
      <c r="O70">
        <f t="shared" ref="O70:O133" si="29">N70*G70</f>
        <v>33.166706807076295</v>
      </c>
      <c r="P70">
        <f t="shared" si="21"/>
        <v>29.850036126368664</v>
      </c>
    </row>
    <row r="71" spans="1:16" x14ac:dyDescent="0.25">
      <c r="A71">
        <v>1997</v>
      </c>
      <c r="B71" s="6">
        <v>19</v>
      </c>
      <c r="C71" s="6">
        <v>67</v>
      </c>
      <c r="D71" s="7">
        <v>17.362561622511556</v>
      </c>
      <c r="E71" s="6">
        <f t="shared" si="22"/>
        <v>14.780946237544713</v>
      </c>
      <c r="F71" s="6">
        <f t="shared" si="23"/>
        <v>1.1746583299524727</v>
      </c>
      <c r="G71">
        <f t="shared" si="24"/>
        <v>1.1549675253573866</v>
      </c>
      <c r="H71">
        <f t="shared" si="25"/>
        <v>17.071512898417591</v>
      </c>
      <c r="I71" s="4">
        <f t="shared" si="26"/>
        <v>-0.29104872409396521</v>
      </c>
      <c r="J71" s="5">
        <f t="shared" si="27"/>
        <v>8.4709359796725087E-2</v>
      </c>
      <c r="K71">
        <f t="shared" si="13"/>
        <v>2017</v>
      </c>
      <c r="L71">
        <f t="shared" si="14"/>
        <v>19</v>
      </c>
      <c r="M71">
        <v>547</v>
      </c>
      <c r="N71">
        <f t="shared" si="28"/>
        <v>27.586842414880881</v>
      </c>
      <c r="O71">
        <f t="shared" si="29"/>
        <v>31.861907116339161</v>
      </c>
      <c r="P71">
        <f t="shared" si="21"/>
        <v>28.675716404705245</v>
      </c>
    </row>
    <row r="72" spans="1:16" x14ac:dyDescent="0.25">
      <c r="A72">
        <v>1997</v>
      </c>
      <c r="B72" s="6">
        <v>20</v>
      </c>
      <c r="C72" s="6">
        <v>68</v>
      </c>
      <c r="D72" s="7">
        <v>15.937871673181013</v>
      </c>
      <c r="E72" s="6">
        <f t="shared" si="22"/>
        <v>14.800173962967142</v>
      </c>
      <c r="F72" s="6">
        <f t="shared" si="23"/>
        <v>1.0768705633501747</v>
      </c>
      <c r="G72">
        <f t="shared" si="24"/>
        <v>1.1302576191698797</v>
      </c>
      <c r="H72">
        <f t="shared" si="25"/>
        <v>16.728009386683283</v>
      </c>
      <c r="I72" s="4">
        <f t="shared" si="26"/>
        <v>0.79013771350227024</v>
      </c>
      <c r="J72" s="5">
        <f t="shared" si="27"/>
        <v>0.62431760629859567</v>
      </c>
      <c r="K72">
        <f t="shared" si="13"/>
        <v>2017</v>
      </c>
      <c r="L72">
        <f t="shared" si="14"/>
        <v>20</v>
      </c>
      <c r="M72">
        <v>548</v>
      </c>
      <c r="N72">
        <f t="shared" si="28"/>
        <v>27.62272863100673</v>
      </c>
      <c r="O72">
        <f t="shared" si="29"/>
        <v>31.220799497457335</v>
      </c>
      <c r="P72">
        <f t="shared" si="21"/>
        <v>28.098719547711603</v>
      </c>
    </row>
    <row r="73" spans="1:16" x14ac:dyDescent="0.25">
      <c r="A73">
        <v>1997</v>
      </c>
      <c r="B73" s="6">
        <v>21</v>
      </c>
      <c r="C73" s="6">
        <v>69</v>
      </c>
      <c r="D73" s="7">
        <v>17.94113724441338</v>
      </c>
      <c r="E73" s="6">
        <f t="shared" si="22"/>
        <v>14.819426700687091</v>
      </c>
      <c r="F73" s="6">
        <f t="shared" si="23"/>
        <v>1.2106498859083095</v>
      </c>
      <c r="G73">
        <f t="shared" si="24"/>
        <v>1.1082606466464826</v>
      </c>
      <c r="H73">
        <f t="shared" si="25"/>
        <v>16.423787418233626</v>
      </c>
      <c r="I73" s="4">
        <f t="shared" si="26"/>
        <v>-1.5173498261797533</v>
      </c>
      <c r="J73" s="5">
        <f t="shared" si="27"/>
        <v>2.3023504950077278</v>
      </c>
      <c r="K73">
        <f t="shared" si="13"/>
        <v>2017</v>
      </c>
      <c r="L73">
        <f t="shared" si="14"/>
        <v>21</v>
      </c>
      <c r="M73">
        <v>549</v>
      </c>
      <c r="N73">
        <f t="shared" si="28"/>
        <v>27.65866152955055</v>
      </c>
      <c r="O73">
        <f t="shared" si="29"/>
        <v>30.653006112115882</v>
      </c>
      <c r="P73">
        <f>O73</f>
        <v>30.653006112115882</v>
      </c>
    </row>
    <row r="74" spans="1:16" x14ac:dyDescent="0.25">
      <c r="A74">
        <v>1997</v>
      </c>
      <c r="B74" s="6">
        <v>22</v>
      </c>
      <c r="C74" s="6">
        <v>70</v>
      </c>
      <c r="D74" s="7">
        <v>16.609423002615674</v>
      </c>
      <c r="E74" s="6">
        <f t="shared" si="22"/>
        <v>14.83870448324169</v>
      </c>
      <c r="F74" s="6">
        <f t="shared" si="23"/>
        <v>1.1193310724244001</v>
      </c>
      <c r="G74">
        <f t="shared" si="24"/>
        <v>1.0779945497435119</v>
      </c>
      <c r="H74">
        <f t="shared" si="25"/>
        <v>15.996042558189158</v>
      </c>
      <c r="I74" s="4">
        <f t="shared" si="26"/>
        <v>-0.61338044442651629</v>
      </c>
      <c r="J74" s="5">
        <f t="shared" si="27"/>
        <v>0.37623556960487065</v>
      </c>
      <c r="K74">
        <f t="shared" si="13"/>
        <v>2017</v>
      </c>
      <c r="L74">
        <f t="shared" si="14"/>
        <v>22</v>
      </c>
      <c r="M74">
        <v>550</v>
      </c>
      <c r="N74">
        <f t="shared" si="28"/>
        <v>27.694641171238924</v>
      </c>
      <c r="O74">
        <f t="shared" si="29"/>
        <v>29.854672239697834</v>
      </c>
      <c r="P74">
        <f t="shared" ref="P74:P76" si="30">O74</f>
        <v>29.854672239697834</v>
      </c>
    </row>
    <row r="75" spans="1:16" x14ac:dyDescent="0.25">
      <c r="A75">
        <v>1997</v>
      </c>
      <c r="B75" s="6">
        <v>23</v>
      </c>
      <c r="C75" s="6">
        <v>71</v>
      </c>
      <c r="D75" s="7">
        <v>15.362203811544695</v>
      </c>
      <c r="E75" s="6">
        <f t="shared" si="22"/>
        <v>14.858007343210398</v>
      </c>
      <c r="F75" s="6">
        <f t="shared" si="23"/>
        <v>1.0339343262314848</v>
      </c>
      <c r="G75">
        <f t="shared" si="24"/>
        <v>1.0313155336648572</v>
      </c>
      <c r="H75">
        <f t="shared" si="25"/>
        <v>15.323293772359397</v>
      </c>
      <c r="I75" s="4">
        <f t="shared" si="26"/>
        <v>-3.8910039185298118E-2</v>
      </c>
      <c r="J75" s="5">
        <f t="shared" si="27"/>
        <v>1.5139911494014349E-3</v>
      </c>
      <c r="K75">
        <f t="shared" si="13"/>
        <v>2017</v>
      </c>
      <c r="L75">
        <f t="shared" si="14"/>
        <v>23</v>
      </c>
      <c r="M75">
        <v>551</v>
      </c>
      <c r="N75">
        <f t="shared" si="28"/>
        <v>27.730667616877476</v>
      </c>
      <c r="O75">
        <f t="shared" si="29"/>
        <v>28.599068272182766</v>
      </c>
      <c r="P75">
        <f t="shared" si="30"/>
        <v>28.599068272182766</v>
      </c>
    </row>
    <row r="76" spans="1:16" x14ac:dyDescent="0.25">
      <c r="A76">
        <v>1997</v>
      </c>
      <c r="B76" s="6">
        <v>24</v>
      </c>
      <c r="C76" s="6">
        <v>72</v>
      </c>
      <c r="D76" s="7">
        <v>14.618779897762325</v>
      </c>
      <c r="E76" s="6">
        <f t="shared" si="22"/>
        <v>14.877335313215051</v>
      </c>
      <c r="F76" s="6">
        <f t="shared" si="23"/>
        <v>0.9826208517849927</v>
      </c>
      <c r="G76">
        <f t="shared" si="24"/>
        <v>0.93879604034404873</v>
      </c>
      <c r="H76">
        <f t="shared" si="25"/>
        <v>13.966783482916977</v>
      </c>
      <c r="I76" s="4">
        <f t="shared" si="26"/>
        <v>-0.65199641484534787</v>
      </c>
      <c r="J76" s="5">
        <f t="shared" si="27"/>
        <v>0.42509932497118696</v>
      </c>
      <c r="K76">
        <f t="shared" si="13"/>
        <v>2017</v>
      </c>
      <c r="L76">
        <f t="shared" si="14"/>
        <v>24</v>
      </c>
      <c r="M76">
        <v>552</v>
      </c>
      <c r="N76">
        <f t="shared" si="28"/>
        <v>27.766740927350906</v>
      </c>
      <c r="O76">
        <f t="shared" si="29"/>
        <v>26.067306435856072</v>
      </c>
      <c r="P76">
        <f t="shared" si="30"/>
        <v>26.067306435856072</v>
      </c>
    </row>
    <row r="77" spans="1:16" x14ac:dyDescent="0.25">
      <c r="A77">
        <v>1998</v>
      </c>
      <c r="B77" s="6">
        <v>1</v>
      </c>
      <c r="C77" s="6">
        <v>73</v>
      </c>
      <c r="D77" s="7">
        <v>13.975552002194124</v>
      </c>
      <c r="E77" s="6">
        <f t="shared" si="22"/>
        <v>14.896688425919926</v>
      </c>
      <c r="F77" s="6">
        <f t="shared" si="23"/>
        <v>0.93816502048045503</v>
      </c>
      <c r="G77">
        <f t="shared" si="24"/>
        <v>0.89289758795302399</v>
      </c>
      <c r="H77">
        <f t="shared" si="25"/>
        <v>13.301217163991632</v>
      </c>
      <c r="I77" s="4">
        <f t="shared" si="26"/>
        <v>-0.67433483820249229</v>
      </c>
      <c r="J77" s="5">
        <f t="shared" si="27"/>
        <v>0.45472747401358143</v>
      </c>
      <c r="K77">
        <f t="shared" si="13"/>
        <v>2018</v>
      </c>
      <c r="L77">
        <f t="shared" si="14"/>
        <v>1</v>
      </c>
      <c r="M77">
        <v>553</v>
      </c>
      <c r="N77">
        <f t="shared" si="28"/>
        <v>27.802861163623103</v>
      </c>
      <c r="O77">
        <f t="shared" si="29"/>
        <v>24.825107671191873</v>
      </c>
      <c r="P77">
        <f>O77+P$3*O89</f>
        <v>28.026606634651717</v>
      </c>
    </row>
    <row r="78" spans="1:16" x14ac:dyDescent="0.25">
      <c r="A78">
        <v>1998</v>
      </c>
      <c r="B78" s="6">
        <v>2</v>
      </c>
      <c r="C78" s="6">
        <v>74</v>
      </c>
      <c r="D78" s="7">
        <v>12.187340152241859</v>
      </c>
      <c r="E78" s="6">
        <f t="shared" si="22"/>
        <v>14.916066714031784</v>
      </c>
      <c r="F78" s="6">
        <f t="shared" si="23"/>
        <v>0.81706125253362083</v>
      </c>
      <c r="G78">
        <f t="shared" si="24"/>
        <v>0.82306137189660389</v>
      </c>
      <c r="H78">
        <f t="shared" si="25"/>
        <v>12.276838332952268</v>
      </c>
      <c r="I78" s="4">
        <f t="shared" si="26"/>
        <v>8.9498180710409159E-2</v>
      </c>
      <c r="J78" s="5">
        <f t="shared" si="27"/>
        <v>8.0099243504730532E-3</v>
      </c>
      <c r="K78">
        <f t="shared" si="13"/>
        <v>2018</v>
      </c>
      <c r="L78">
        <f t="shared" si="14"/>
        <v>2</v>
      </c>
      <c r="M78">
        <v>554</v>
      </c>
      <c r="N78">
        <f t="shared" si="28"/>
        <v>27.839028386737283</v>
      </c>
      <c r="O78">
        <f t="shared" si="29"/>
        <v>22.913228896256488</v>
      </c>
      <c r="P78">
        <f t="shared" ref="P78:P84" si="31">O78+P$3*O90</f>
        <v>26.235576957753867</v>
      </c>
    </row>
    <row r="79" spans="1:16" x14ac:dyDescent="0.25">
      <c r="A79">
        <v>1998</v>
      </c>
      <c r="B79" s="6">
        <v>3</v>
      </c>
      <c r="C79" s="6">
        <v>75</v>
      </c>
      <c r="D79" s="7">
        <v>11.353074612443809</v>
      </c>
      <c r="E79" s="6">
        <f t="shared" si="22"/>
        <v>14.935470210299943</v>
      </c>
      <c r="F79" s="6">
        <f t="shared" si="23"/>
        <v>0.760141760024026</v>
      </c>
      <c r="G79">
        <f t="shared" si="24"/>
        <v>0.78408852525718453</v>
      </c>
      <c r="H79">
        <f t="shared" si="25"/>
        <v>11.710730811216694</v>
      </c>
      <c r="I79" s="4">
        <f t="shared" si="26"/>
        <v>0.35765619877288479</v>
      </c>
      <c r="J79" s="5">
        <f t="shared" si="27"/>
        <v>0.12791795652066928</v>
      </c>
      <c r="K79">
        <f t="shared" si="13"/>
        <v>2018</v>
      </c>
      <c r="L79">
        <f t="shared" si="14"/>
        <v>3</v>
      </c>
      <c r="M79">
        <v>555</v>
      </c>
      <c r="N79">
        <f t="shared" si="28"/>
        <v>27.87524265781607</v>
      </c>
      <c r="O79">
        <f t="shared" si="29"/>
        <v>21.856657906753163</v>
      </c>
      <c r="P79">
        <f t="shared" si="31"/>
        <v>25.181731614310255</v>
      </c>
    </row>
    <row r="80" spans="1:16" x14ac:dyDescent="0.25">
      <c r="A80">
        <v>1998</v>
      </c>
      <c r="B80" s="6">
        <v>4</v>
      </c>
      <c r="C80" s="6">
        <v>76</v>
      </c>
      <c r="D80" s="7">
        <v>12.169110286430453</v>
      </c>
      <c r="E80" s="6">
        <f t="shared" si="22"/>
        <v>14.954898947516309</v>
      </c>
      <c r="F80" s="6">
        <f t="shared" si="23"/>
        <v>0.81372066298391699</v>
      </c>
      <c r="G80">
        <f t="shared" si="24"/>
        <v>0.77369478745822873</v>
      </c>
      <c r="H80">
        <f t="shared" si="25"/>
        <v>11.57052736265792</v>
      </c>
      <c r="I80" s="4">
        <f t="shared" si="26"/>
        <v>-0.59858292377253264</v>
      </c>
      <c r="J80" s="5">
        <f t="shared" si="27"/>
        <v>0.3583015166320736</v>
      </c>
      <c r="K80">
        <f t="shared" si="13"/>
        <v>2018</v>
      </c>
      <c r="L80">
        <f t="shared" si="14"/>
        <v>4</v>
      </c>
      <c r="M80">
        <v>556</v>
      </c>
      <c r="N80">
        <f t="shared" si="28"/>
        <v>27.91150403806158</v>
      </c>
      <c r="O80">
        <f t="shared" si="29"/>
        <v>21.594985184367548</v>
      </c>
      <c r="P80">
        <f t="shared" si="31"/>
        <v>24.986624480986187</v>
      </c>
    </row>
    <row r="81" spans="1:16" x14ac:dyDescent="0.25">
      <c r="A81">
        <v>1998</v>
      </c>
      <c r="B81" s="6">
        <v>5</v>
      </c>
      <c r="C81" s="6">
        <v>77</v>
      </c>
      <c r="D81" s="7">
        <v>10.719045569248042</v>
      </c>
      <c r="E81" s="6">
        <f t="shared" si="22"/>
        <v>14.974352958515455</v>
      </c>
      <c r="F81" s="6">
        <f t="shared" si="23"/>
        <v>0.71582696086727737</v>
      </c>
      <c r="G81">
        <f t="shared" si="24"/>
        <v>0.75346865662854667</v>
      </c>
      <c r="H81">
        <f t="shared" si="25"/>
        <v>11.282705607534343</v>
      </c>
      <c r="I81" s="4">
        <f t="shared" si="26"/>
        <v>0.56366003828630085</v>
      </c>
      <c r="J81" s="5">
        <f t="shared" si="27"/>
        <v>0.31771263876091416</v>
      </c>
      <c r="K81">
        <f t="shared" si="13"/>
        <v>2018</v>
      </c>
      <c r="L81">
        <f t="shared" si="14"/>
        <v>5</v>
      </c>
      <c r="M81">
        <v>557</v>
      </c>
      <c r="N81">
        <f t="shared" si="28"/>
        <v>27.947812588755557</v>
      </c>
      <c r="O81">
        <f t="shared" si="29"/>
        <v>21.057800806956035</v>
      </c>
      <c r="P81">
        <f t="shared" si="31"/>
        <v>24.439006005088313</v>
      </c>
    </row>
    <row r="82" spans="1:16" x14ac:dyDescent="0.25">
      <c r="A82">
        <v>1998</v>
      </c>
      <c r="B82" s="6">
        <v>6</v>
      </c>
      <c r="C82" s="6">
        <v>78</v>
      </c>
      <c r="D82" s="7">
        <v>10.802375434803126</v>
      </c>
      <c r="E82" s="6">
        <f t="shared" si="22"/>
        <v>14.993832276174667</v>
      </c>
      <c r="F82" s="6">
        <f t="shared" si="23"/>
        <v>0.72045459998696915</v>
      </c>
      <c r="G82">
        <f t="shared" si="24"/>
        <v>0.78013861363950232</v>
      </c>
      <c r="H82">
        <f t="shared" si="25"/>
        <v>11.697267525078129</v>
      </c>
      <c r="I82" s="4">
        <f t="shared" si="26"/>
        <v>0.89489209027500216</v>
      </c>
      <c r="J82" s="5">
        <f t="shared" si="27"/>
        <v>0.80083185323676265</v>
      </c>
      <c r="K82">
        <f t="shared" si="13"/>
        <v>2018</v>
      </c>
      <c r="L82">
        <f t="shared" si="14"/>
        <v>6</v>
      </c>
      <c r="M82">
        <v>558</v>
      </c>
      <c r="N82">
        <f t="shared" si="28"/>
        <v>27.984168371259461</v>
      </c>
      <c r="O82">
        <f t="shared" si="29"/>
        <v>21.831530317008767</v>
      </c>
      <c r="P82">
        <f t="shared" si="31"/>
        <v>25.253312333296311</v>
      </c>
    </row>
    <row r="83" spans="1:16" x14ac:dyDescent="0.25">
      <c r="A83">
        <v>1998</v>
      </c>
      <c r="B83" s="6">
        <v>7</v>
      </c>
      <c r="C83" s="6">
        <v>79</v>
      </c>
      <c r="D83" s="7">
        <v>12.77754681641764</v>
      </c>
      <c r="E83" s="6">
        <f t="shared" si="22"/>
        <v>15.013336933413996</v>
      </c>
      <c r="F83" s="6">
        <f t="shared" si="23"/>
        <v>0.85107973484426802</v>
      </c>
      <c r="G83">
        <f t="shared" si="24"/>
        <v>0.81032923027351311</v>
      </c>
      <c r="H83">
        <f t="shared" si="25"/>
        <v>12.165745761090269</v>
      </c>
      <c r="I83" s="4">
        <f t="shared" si="26"/>
        <v>-0.61180105532737095</v>
      </c>
      <c r="J83" s="5">
        <f t="shared" si="27"/>
        <v>0.37430053129968482</v>
      </c>
      <c r="K83">
        <f t="shared" si="13"/>
        <v>2018</v>
      </c>
      <c r="L83">
        <f t="shared" si="14"/>
        <v>7</v>
      </c>
      <c r="M83">
        <v>559</v>
      </c>
      <c r="N83">
        <f t="shared" si="28"/>
        <v>28.020571447014571</v>
      </c>
      <c r="O83">
        <f t="shared" si="29"/>
        <v>22.705888092483296</v>
      </c>
      <c r="P83">
        <f t="shared" si="31"/>
        <v>25.993054991792469</v>
      </c>
    </row>
    <row r="84" spans="1:16" x14ac:dyDescent="0.25">
      <c r="A84">
        <v>1998</v>
      </c>
      <c r="B84" s="6">
        <v>8</v>
      </c>
      <c r="C84" s="6">
        <v>80</v>
      </c>
      <c r="D84" s="7">
        <v>14.018677915218438</v>
      </c>
      <c r="E84" s="6">
        <f t="shared" si="22"/>
        <v>15.032866963196311</v>
      </c>
      <c r="F84" s="6">
        <f t="shared" si="23"/>
        <v>0.93253522096212083</v>
      </c>
      <c r="G84">
        <f t="shared" si="24"/>
        <v>0.88188374645635181</v>
      </c>
      <c r="H84">
        <f t="shared" si="25"/>
        <v>13.257241037483482</v>
      </c>
      <c r="I84" s="4">
        <f t="shared" si="26"/>
        <v>-0.7614368777349565</v>
      </c>
      <c r="J84" s="5">
        <f t="shared" si="27"/>
        <v>0.57978611877475905</v>
      </c>
      <c r="K84">
        <f t="shared" si="13"/>
        <v>2018</v>
      </c>
      <c r="L84">
        <f t="shared" si="14"/>
        <v>8</v>
      </c>
      <c r="M84">
        <v>560</v>
      </c>
      <c r="N84">
        <f t="shared" si="28"/>
        <v>28.057021877542098</v>
      </c>
      <c r="O84">
        <f t="shared" si="29"/>
        <v>24.743031567774651</v>
      </c>
      <c r="P84">
        <f t="shared" si="31"/>
        <v>27.964055918366064</v>
      </c>
    </row>
    <row r="85" spans="1:16" x14ac:dyDescent="0.25">
      <c r="A85">
        <v>1998</v>
      </c>
      <c r="B85" s="6">
        <v>9</v>
      </c>
      <c r="C85" s="6">
        <v>81</v>
      </c>
      <c r="D85" s="7">
        <v>16.328664001942624</v>
      </c>
      <c r="E85" s="6">
        <f t="shared" si="22"/>
        <v>15.052422398527375</v>
      </c>
      <c r="F85" s="6">
        <f t="shared" si="23"/>
        <v>1.0847864595893952</v>
      </c>
      <c r="G85">
        <f t="shared" si="24"/>
        <v>0.98921104236092727</v>
      </c>
      <c r="H85">
        <f t="shared" si="25"/>
        <v>14.890022450904233</v>
      </c>
      <c r="I85" s="4">
        <f t="shared" si="26"/>
        <v>-1.4386415510383905</v>
      </c>
      <c r="J85" s="5">
        <f t="shared" si="27"/>
        <v>2.0696895123741461</v>
      </c>
      <c r="K85">
        <f t="shared" si="13"/>
        <v>2018</v>
      </c>
      <c r="L85">
        <f t="shared" si="14"/>
        <v>9</v>
      </c>
      <c r="M85">
        <v>561</v>
      </c>
      <c r="N85">
        <f t="shared" si="28"/>
        <v>28.093519724443272</v>
      </c>
      <c r="O85">
        <f t="shared" si="29"/>
        <v>27.7904199302038</v>
      </c>
      <c r="P85">
        <f>O85</f>
        <v>27.7904199302038</v>
      </c>
    </row>
    <row r="86" spans="1:16" x14ac:dyDescent="0.25">
      <c r="A86">
        <v>1998</v>
      </c>
      <c r="B86" s="6">
        <v>10</v>
      </c>
      <c r="C86" s="6">
        <v>82</v>
      </c>
      <c r="D86" s="7">
        <v>16.770613865020117</v>
      </c>
      <c r="E86" s="6">
        <f t="shared" si="22"/>
        <v>15.072003272455873</v>
      </c>
      <c r="F86" s="6">
        <f t="shared" si="23"/>
        <v>1.1126997229139712</v>
      </c>
      <c r="G86">
        <f t="shared" si="24"/>
        <v>1.0271092697684212</v>
      </c>
      <c r="H86">
        <f t="shared" si="25"/>
        <v>15.480594275119406</v>
      </c>
      <c r="I86" s="4">
        <f t="shared" si="26"/>
        <v>-1.2900195899007105</v>
      </c>
      <c r="J86" s="5">
        <f t="shared" si="27"/>
        <v>1.6641505423275973</v>
      </c>
      <c r="K86">
        <f t="shared" si="13"/>
        <v>2018</v>
      </c>
      <c r="L86">
        <f t="shared" si="14"/>
        <v>10</v>
      </c>
      <c r="M86">
        <v>562</v>
      </c>
      <c r="N86">
        <f t="shared" si="28"/>
        <v>28.130065049399477</v>
      </c>
      <c r="O86">
        <f t="shared" si="29"/>
        <v>28.892650571426884</v>
      </c>
      <c r="P86">
        <f t="shared" ref="P86:P88" si="32">O86</f>
        <v>28.892650571426884</v>
      </c>
    </row>
    <row r="87" spans="1:16" x14ac:dyDescent="0.25">
      <c r="A87">
        <v>1998</v>
      </c>
      <c r="B87" s="6">
        <v>11</v>
      </c>
      <c r="C87" s="6">
        <v>83</v>
      </c>
      <c r="D87" s="7">
        <v>17.457793491978777</v>
      </c>
      <c r="E87" s="6">
        <f t="shared" si="22"/>
        <v>15.091609618073493</v>
      </c>
      <c r="F87" s="6">
        <f t="shared" si="23"/>
        <v>1.156788038770336</v>
      </c>
      <c r="G87">
        <f t="shared" si="24"/>
        <v>1.0926895329076349</v>
      </c>
      <c r="H87">
        <f t="shared" si="25"/>
        <v>16.490443864397097</v>
      </c>
      <c r="I87" s="4">
        <f t="shared" si="26"/>
        <v>-0.96734962758167953</v>
      </c>
      <c r="J87" s="5">
        <f t="shared" si="27"/>
        <v>0.93576530198241403</v>
      </c>
      <c r="K87">
        <f t="shared" si="13"/>
        <v>2018</v>
      </c>
      <c r="L87">
        <f t="shared" si="14"/>
        <v>11</v>
      </c>
      <c r="M87">
        <v>563</v>
      </c>
      <c r="N87">
        <f t="shared" si="28"/>
        <v>28.166657914172305</v>
      </c>
      <c r="O87">
        <f t="shared" si="29"/>
        <v>30.777412279806075</v>
      </c>
      <c r="P87">
        <f t="shared" si="32"/>
        <v>30.777412279806075</v>
      </c>
    </row>
    <row r="88" spans="1:16" x14ac:dyDescent="0.25">
      <c r="A88">
        <v>1998</v>
      </c>
      <c r="B88" s="6">
        <v>12</v>
      </c>
      <c r="C88" s="6">
        <v>84</v>
      </c>
      <c r="D88" s="7">
        <v>17.108544122574504</v>
      </c>
      <c r="E88" s="6">
        <f t="shared" si="22"/>
        <v>15.111241468514955</v>
      </c>
      <c r="F88" s="6">
        <f t="shared" si="23"/>
        <v>1.1321733001369234</v>
      </c>
      <c r="G88">
        <f t="shared" si="24"/>
        <v>1.089267148138255</v>
      </c>
      <c r="H88">
        <f t="shared" si="25"/>
        <v>16.460178899237821</v>
      </c>
      <c r="I88" s="4">
        <f t="shared" si="26"/>
        <v>-0.64836522333668256</v>
      </c>
      <c r="J88" s="5">
        <f t="shared" si="27"/>
        <v>0.42037746283242627</v>
      </c>
      <c r="K88">
        <f t="shared" si="13"/>
        <v>2018</v>
      </c>
      <c r="L88">
        <f t="shared" si="14"/>
        <v>12</v>
      </c>
      <c r="M88">
        <v>564</v>
      </c>
      <c r="N88">
        <f t="shared" si="28"/>
        <v>28.203298380603709</v>
      </c>
      <c r="O88">
        <f t="shared" si="29"/>
        <v>30.720926395132466</v>
      </c>
      <c r="P88">
        <f t="shared" si="32"/>
        <v>30.720926395132466</v>
      </c>
    </row>
    <row r="89" spans="1:16" x14ac:dyDescent="0.25">
      <c r="A89">
        <v>1998</v>
      </c>
      <c r="B89" s="6">
        <v>13</v>
      </c>
      <c r="C89" s="6">
        <v>85</v>
      </c>
      <c r="D89" s="7">
        <v>17.512699072051319</v>
      </c>
      <c r="E89" s="6">
        <f t="shared" si="22"/>
        <v>15.130898856958098</v>
      </c>
      <c r="F89" s="6">
        <f t="shared" si="23"/>
        <v>1.1574130022023066</v>
      </c>
      <c r="G89">
        <f t="shared" si="24"/>
        <v>1.1336758118692174</v>
      </c>
      <c r="H89">
        <f t="shared" si="25"/>
        <v>17.153534045972986</v>
      </c>
      <c r="I89" s="4">
        <f t="shared" si="26"/>
        <v>-0.35916502607833323</v>
      </c>
      <c r="J89" s="5">
        <f t="shared" si="27"/>
        <v>0.12899951595784978</v>
      </c>
      <c r="K89">
        <f t="shared" si="13"/>
        <v>2018</v>
      </c>
      <c r="L89">
        <f t="shared" si="14"/>
        <v>13</v>
      </c>
      <c r="M89">
        <v>565</v>
      </c>
      <c r="N89">
        <f t="shared" si="28"/>
        <v>28.239986510616085</v>
      </c>
      <c r="O89">
        <f t="shared" si="29"/>
        <v>32.014989634598436</v>
      </c>
      <c r="P89">
        <f>O89-P$3*O89</f>
        <v>28.813490671138592</v>
      </c>
    </row>
    <row r="90" spans="1:16" x14ac:dyDescent="0.25">
      <c r="A90">
        <v>1998</v>
      </c>
      <c r="B90" s="6">
        <v>14</v>
      </c>
      <c r="C90" s="6">
        <v>86</v>
      </c>
      <c r="D90" s="7">
        <v>18.290611192022272</v>
      </c>
      <c r="E90" s="6">
        <f t="shared" si="22"/>
        <v>15.150581816623909</v>
      </c>
      <c r="F90" s="6">
        <f t="shared" si="23"/>
        <v>1.2072547056874727</v>
      </c>
      <c r="G90">
        <f t="shared" si="24"/>
        <v>1.174941005704121</v>
      </c>
      <c r="H90">
        <f t="shared" si="25"/>
        <v>17.801039836626664</v>
      </c>
      <c r="I90" s="4">
        <f t="shared" si="26"/>
        <v>-0.48957135539560781</v>
      </c>
      <c r="J90" s="5">
        <f t="shared" si="27"/>
        <v>0.23968011202389253</v>
      </c>
      <c r="K90">
        <f t="shared" si="13"/>
        <v>2018</v>
      </c>
      <c r="L90">
        <f t="shared" si="14"/>
        <v>14</v>
      </c>
      <c r="M90">
        <v>566</v>
      </c>
      <c r="N90">
        <f t="shared" si="28"/>
        <v>28.276722366212397</v>
      </c>
      <c r="O90">
        <f t="shared" si="29"/>
        <v>33.223480614973802</v>
      </c>
      <c r="P90">
        <f t="shared" ref="P90:P96" si="33">O90-P$3*O90</f>
        <v>29.901132553476423</v>
      </c>
    </row>
    <row r="91" spans="1:16" x14ac:dyDescent="0.25">
      <c r="A91">
        <v>1998</v>
      </c>
      <c r="B91" s="6">
        <v>15</v>
      </c>
      <c r="C91" s="6">
        <v>87</v>
      </c>
      <c r="D91" s="7">
        <v>18.111023517797832</v>
      </c>
      <c r="E91" s="6">
        <f t="shared" si="22"/>
        <v>15.170290380776597</v>
      </c>
      <c r="F91" s="6">
        <f t="shared" si="23"/>
        <v>1.1938481771415304</v>
      </c>
      <c r="G91">
        <f t="shared" si="24"/>
        <v>1.1743772411810198</v>
      </c>
      <c r="H91">
        <f t="shared" si="25"/>
        <v>17.815643765291384</v>
      </c>
      <c r="I91" s="4">
        <f t="shared" si="26"/>
        <v>-0.29537975250644877</v>
      </c>
      <c r="J91" s="5">
        <f t="shared" si="27"/>
        <v>8.7249198190770927E-2</v>
      </c>
      <c r="K91">
        <f t="shared" si="13"/>
        <v>2018</v>
      </c>
      <c r="L91">
        <f t="shared" si="14"/>
        <v>15</v>
      </c>
      <c r="M91">
        <v>567</v>
      </c>
      <c r="N91">
        <f t="shared" si="28"/>
        <v>28.313506009476228</v>
      </c>
      <c r="O91">
        <f t="shared" si="29"/>
        <v>33.250737075570918</v>
      </c>
      <c r="P91">
        <f t="shared" si="33"/>
        <v>29.925663368013826</v>
      </c>
    </row>
    <row r="92" spans="1:16" x14ac:dyDescent="0.25">
      <c r="A92">
        <v>1998</v>
      </c>
      <c r="B92" s="6">
        <v>16</v>
      </c>
      <c r="C92" s="6">
        <v>88</v>
      </c>
      <c r="D92" s="7">
        <v>17.29593672100042</v>
      </c>
      <c r="E92" s="6">
        <f t="shared" si="22"/>
        <v>15.190024582723639</v>
      </c>
      <c r="F92" s="6">
        <f t="shared" si="23"/>
        <v>1.1386378360882929</v>
      </c>
      <c r="G92">
        <f t="shared" si="24"/>
        <v>1.1963311887595514</v>
      </c>
      <c r="H92">
        <f t="shared" si="25"/>
        <v>18.17230016633658</v>
      </c>
      <c r="I92" s="4">
        <f t="shared" si="26"/>
        <v>0.8763634453361604</v>
      </c>
      <c r="J92" s="5">
        <f t="shared" si="27"/>
        <v>0.76801288832146541</v>
      </c>
      <c r="K92">
        <f t="shared" si="13"/>
        <v>2018</v>
      </c>
      <c r="L92">
        <f t="shared" si="14"/>
        <v>16</v>
      </c>
      <c r="M92">
        <v>568</v>
      </c>
      <c r="N92">
        <f t="shared" si="28"/>
        <v>28.350337502571954</v>
      </c>
      <c r="O92">
        <f t="shared" si="29"/>
        <v>33.916392966186393</v>
      </c>
      <c r="P92">
        <f t="shared" si="33"/>
        <v>30.524753669567755</v>
      </c>
    </row>
    <row r="93" spans="1:16" x14ac:dyDescent="0.25">
      <c r="A93">
        <v>1998</v>
      </c>
      <c r="B93" s="6">
        <v>17</v>
      </c>
      <c r="C93" s="6">
        <v>89</v>
      </c>
      <c r="D93" s="7">
        <v>16.69528725339535</v>
      </c>
      <c r="E93" s="6">
        <f t="shared" si="22"/>
        <v>15.209784455815839</v>
      </c>
      <c r="F93" s="6">
        <f t="shared" si="23"/>
        <v>1.0976675772030084</v>
      </c>
      <c r="G93">
        <f t="shared" si="24"/>
        <v>1.1911013359008755</v>
      </c>
      <c r="H93">
        <f t="shared" si="25"/>
        <v>18.116394584086617</v>
      </c>
      <c r="I93" s="4">
        <f t="shared" si="26"/>
        <v>1.4211073306912674</v>
      </c>
      <c r="J93" s="5">
        <f t="shared" si="27"/>
        <v>2.0195460453444594</v>
      </c>
      <c r="K93">
        <f t="shared" si="13"/>
        <v>2018</v>
      </c>
      <c r="L93">
        <f t="shared" si="14"/>
        <v>17</v>
      </c>
      <c r="M93">
        <v>569</v>
      </c>
      <c r="N93">
        <f t="shared" si="28"/>
        <v>28.387216907744811</v>
      </c>
      <c r="O93">
        <f t="shared" si="29"/>
        <v>33.812051981322767</v>
      </c>
      <c r="P93">
        <f t="shared" si="33"/>
        <v>30.430846783190489</v>
      </c>
    </row>
    <row r="94" spans="1:16" x14ac:dyDescent="0.25">
      <c r="A94">
        <v>1998</v>
      </c>
      <c r="B94" s="6">
        <v>18</v>
      </c>
      <c r="C94" s="6">
        <v>90</v>
      </c>
      <c r="D94" s="7">
        <v>18.950110185371155</v>
      </c>
      <c r="E94" s="6">
        <f t="shared" si="22"/>
        <v>15.229570033447393</v>
      </c>
      <c r="F94" s="6">
        <f t="shared" si="23"/>
        <v>1.2442971235401039</v>
      </c>
      <c r="G94">
        <f t="shared" si="24"/>
        <v>1.2038293859259221</v>
      </c>
      <c r="H94">
        <f t="shared" si="25"/>
        <v>18.333803941280802</v>
      </c>
      <c r="I94" s="4">
        <f t="shared" si="26"/>
        <v>-0.61630624409035306</v>
      </c>
      <c r="J94" s="5">
        <f t="shared" si="27"/>
        <v>0.37983338650475784</v>
      </c>
      <c r="K94">
        <f t="shared" ref="K94:K157" si="34">K70+1</f>
        <v>2018</v>
      </c>
      <c r="L94">
        <f t="shared" ref="L94:L157" si="35">L70</f>
        <v>18</v>
      </c>
      <c r="M94">
        <v>570</v>
      </c>
      <c r="N94">
        <f t="shared" si="28"/>
        <v>28.424144287321003</v>
      </c>
      <c r="O94">
        <f t="shared" si="29"/>
        <v>34.217820162875448</v>
      </c>
      <c r="P94">
        <f t="shared" si="33"/>
        <v>30.796038146587904</v>
      </c>
    </row>
    <row r="95" spans="1:16" x14ac:dyDescent="0.25">
      <c r="A95">
        <v>1998</v>
      </c>
      <c r="B95" s="6">
        <v>19</v>
      </c>
      <c r="C95" s="6">
        <v>91</v>
      </c>
      <c r="D95" s="7">
        <v>18.154734846613245</v>
      </c>
      <c r="E95" s="6">
        <f t="shared" si="22"/>
        <v>15.249381349055925</v>
      </c>
      <c r="F95" s="6">
        <f t="shared" si="23"/>
        <v>1.1905227124336548</v>
      </c>
      <c r="G95">
        <f t="shared" si="24"/>
        <v>1.1549675253573866</v>
      </c>
      <c r="H95">
        <f t="shared" si="25"/>
        <v>17.612540239950206</v>
      </c>
      <c r="I95" s="4">
        <f t="shared" si="26"/>
        <v>-0.54219460666303831</v>
      </c>
      <c r="J95" s="5">
        <f t="shared" si="27"/>
        <v>0.29397499149448686</v>
      </c>
      <c r="K95">
        <f t="shared" si="34"/>
        <v>2018</v>
      </c>
      <c r="L95">
        <f t="shared" si="35"/>
        <v>19</v>
      </c>
      <c r="M95">
        <v>571</v>
      </c>
      <c r="N95">
        <f t="shared" si="28"/>
        <v>28.461119703707798</v>
      </c>
      <c r="O95">
        <f t="shared" si="29"/>
        <v>32.871668993091752</v>
      </c>
      <c r="P95">
        <f t="shared" si="33"/>
        <v>29.584502093782575</v>
      </c>
    </row>
    <row r="96" spans="1:16" x14ac:dyDescent="0.25">
      <c r="A96">
        <v>1998</v>
      </c>
      <c r="B96" s="6">
        <v>20</v>
      </c>
      <c r="C96" s="6">
        <v>92</v>
      </c>
      <c r="D96" s="7">
        <v>17.730788509203233</v>
      </c>
      <c r="E96" s="6">
        <f t="shared" si="22"/>
        <v>15.26921843612257</v>
      </c>
      <c r="F96" s="6">
        <f t="shared" si="23"/>
        <v>1.1612112684993292</v>
      </c>
      <c r="G96">
        <f t="shared" si="24"/>
        <v>1.1302576191698797</v>
      </c>
      <c r="H96">
        <f t="shared" si="25"/>
        <v>17.258150476196729</v>
      </c>
      <c r="I96" s="4">
        <f t="shared" si="26"/>
        <v>-0.47263803300650409</v>
      </c>
      <c r="J96" s="5">
        <f t="shared" si="27"/>
        <v>0.22338671024425724</v>
      </c>
      <c r="K96">
        <f t="shared" si="34"/>
        <v>2018</v>
      </c>
      <c r="L96">
        <f t="shared" si="35"/>
        <v>20</v>
      </c>
      <c r="M96">
        <v>572</v>
      </c>
      <c r="N96">
        <f t="shared" si="28"/>
        <v>28.498143219393672</v>
      </c>
      <c r="O96">
        <f t="shared" si="29"/>
        <v>32.210243505914143</v>
      </c>
      <c r="P96">
        <f t="shared" si="33"/>
        <v>28.989219155322729</v>
      </c>
    </row>
    <row r="97" spans="1:16" x14ac:dyDescent="0.25">
      <c r="A97">
        <v>1998</v>
      </c>
      <c r="B97" s="6">
        <v>21</v>
      </c>
      <c r="C97" s="6">
        <v>93</v>
      </c>
      <c r="D97" s="7">
        <v>17.068078932950637</v>
      </c>
      <c r="E97" s="6">
        <f t="shared" si="22"/>
        <v>15.289081328172005</v>
      </c>
      <c r="F97" s="6">
        <f t="shared" si="23"/>
        <v>1.1163573903881727</v>
      </c>
      <c r="G97">
        <f t="shared" si="24"/>
        <v>1.1082606466464826</v>
      </c>
      <c r="H97">
        <f t="shared" si="25"/>
        <v>16.944287159390569</v>
      </c>
      <c r="I97" s="4">
        <f t="shared" si="26"/>
        <v>-0.12379177356006821</v>
      </c>
      <c r="J97" s="5">
        <f t="shared" si="27"/>
        <v>1.5324403201147202E-2</v>
      </c>
      <c r="K97">
        <f t="shared" si="34"/>
        <v>2018</v>
      </c>
      <c r="L97">
        <f t="shared" si="35"/>
        <v>21</v>
      </c>
      <c r="M97">
        <v>573</v>
      </c>
      <c r="N97">
        <f t="shared" si="28"/>
        <v>28.535214896948361</v>
      </c>
      <c r="O97">
        <f t="shared" si="29"/>
        <v>31.624455713888334</v>
      </c>
      <c r="P97">
        <f>O97</f>
        <v>31.624455713888334</v>
      </c>
    </row>
    <row r="98" spans="1:16" x14ac:dyDescent="0.25">
      <c r="A98">
        <v>1998</v>
      </c>
      <c r="B98" s="6">
        <v>22</v>
      </c>
      <c r="C98" s="6">
        <v>94</v>
      </c>
      <c r="D98" s="7">
        <v>15.843341767980155</v>
      </c>
      <c r="E98" s="6">
        <f t="shared" si="22"/>
        <v>15.308970058772523</v>
      </c>
      <c r="F98" s="6">
        <f t="shared" si="23"/>
        <v>1.0349057909941772</v>
      </c>
      <c r="G98">
        <f t="shared" si="24"/>
        <v>1.0779945497435119</v>
      </c>
      <c r="H98">
        <f t="shared" si="25"/>
        <v>16.502986285543393</v>
      </c>
      <c r="I98" s="4">
        <f t="shared" si="26"/>
        <v>0.65964451756323861</v>
      </c>
      <c r="J98" s="5">
        <f t="shared" si="27"/>
        <v>0.4351308895512378</v>
      </c>
      <c r="K98">
        <f t="shared" si="34"/>
        <v>2018</v>
      </c>
      <c r="L98">
        <f t="shared" si="35"/>
        <v>22</v>
      </c>
      <c r="M98">
        <v>574</v>
      </c>
      <c r="N98">
        <f t="shared" si="28"/>
        <v>28.572334799023029</v>
      </c>
      <c r="O98">
        <f t="shared" si="29"/>
        <v>30.800821186793709</v>
      </c>
      <c r="P98">
        <f t="shared" ref="P98:P100" si="36">O98</f>
        <v>30.800821186793709</v>
      </c>
    </row>
    <row r="99" spans="1:16" x14ac:dyDescent="0.25">
      <c r="A99">
        <v>1998</v>
      </c>
      <c r="B99" s="6">
        <v>23</v>
      </c>
      <c r="C99" s="6">
        <v>95</v>
      </c>
      <c r="D99" s="7">
        <v>16.742200473903033</v>
      </c>
      <c r="E99" s="6">
        <f t="shared" si="22"/>
        <v>15.328884661536083</v>
      </c>
      <c r="F99" s="6">
        <f t="shared" si="23"/>
        <v>1.0921995202895163</v>
      </c>
      <c r="G99">
        <f t="shared" si="24"/>
        <v>1.0313155336648572</v>
      </c>
      <c r="H99">
        <f t="shared" si="25"/>
        <v>15.80891686519913</v>
      </c>
      <c r="I99" s="4">
        <f t="shared" si="26"/>
        <v>-0.9332836087039027</v>
      </c>
      <c r="J99" s="5">
        <f t="shared" si="27"/>
        <v>0.87101829427537936</v>
      </c>
      <c r="K99">
        <f t="shared" si="34"/>
        <v>2018</v>
      </c>
      <c r="L99">
        <f t="shared" si="35"/>
        <v>23</v>
      </c>
      <c r="M99">
        <v>575</v>
      </c>
      <c r="N99">
        <f t="shared" si="28"/>
        <v>28.609502988350297</v>
      </c>
      <c r="O99">
        <f t="shared" si="29"/>
        <v>29.505424842316813</v>
      </c>
      <c r="P99">
        <f t="shared" si="36"/>
        <v>29.505424842316813</v>
      </c>
    </row>
    <row r="100" spans="1:16" x14ac:dyDescent="0.25">
      <c r="A100">
        <v>1998</v>
      </c>
      <c r="B100" s="6">
        <v>24</v>
      </c>
      <c r="C100" s="6">
        <v>96</v>
      </c>
      <c r="D100" s="7">
        <v>14.232505189367098</v>
      </c>
      <c r="E100" s="6">
        <f t="shared" si="22"/>
        <v>15.348825170118371</v>
      </c>
      <c r="F100" s="6">
        <f t="shared" si="23"/>
        <v>0.92727000481283972</v>
      </c>
      <c r="G100">
        <f t="shared" si="24"/>
        <v>0.93879604034404873</v>
      </c>
      <c r="H100">
        <f t="shared" si="25"/>
        <v>14.409416293640197</v>
      </c>
      <c r="I100" s="4">
        <f t="shared" si="26"/>
        <v>0.17691110427309908</v>
      </c>
      <c r="J100" s="5">
        <f t="shared" si="27"/>
        <v>3.129753881512734E-2</v>
      </c>
      <c r="K100">
        <f t="shared" si="34"/>
        <v>2018</v>
      </c>
      <c r="L100">
        <f t="shared" si="35"/>
        <v>24</v>
      </c>
      <c r="M100">
        <v>576</v>
      </c>
      <c r="N100">
        <f t="shared" si="28"/>
        <v>28.646719527744434</v>
      </c>
      <c r="O100">
        <f t="shared" si="29"/>
        <v>26.893426861493012</v>
      </c>
      <c r="P100">
        <f t="shared" si="36"/>
        <v>26.893426861493012</v>
      </c>
    </row>
    <row r="101" spans="1:16" x14ac:dyDescent="0.25">
      <c r="A101">
        <v>1999</v>
      </c>
      <c r="B101" s="6">
        <v>1</v>
      </c>
      <c r="C101" s="6">
        <v>97</v>
      </c>
      <c r="D101" s="7">
        <v>13.220484510947079</v>
      </c>
      <c r="E101" s="6">
        <f t="shared" si="22"/>
        <v>15.368791618218848</v>
      </c>
      <c r="F101" s="6">
        <f t="shared" si="23"/>
        <v>0.86021626419053854</v>
      </c>
      <c r="G101">
        <f t="shared" si="24"/>
        <v>0.89289758795302399</v>
      </c>
      <c r="H101">
        <f t="shared" si="25"/>
        <v>13.722756965660261</v>
      </c>
      <c r="I101" s="4">
        <f t="shared" si="26"/>
        <v>0.50227245471318227</v>
      </c>
      <c r="J101" s="5">
        <f t="shared" si="27"/>
        <v>0.25227761876360572</v>
      </c>
      <c r="K101">
        <f t="shared" si="34"/>
        <v>2019</v>
      </c>
      <c r="L101">
        <f t="shared" si="35"/>
        <v>1</v>
      </c>
      <c r="M101">
        <v>577</v>
      </c>
      <c r="N101">
        <f t="shared" si="28"/>
        <v>28.683984480101383</v>
      </c>
      <c r="O101">
        <f t="shared" si="29"/>
        <v>25.611860555164501</v>
      </c>
      <c r="P101">
        <f>O101+P$3*O113</f>
        <v>28.914820852685761</v>
      </c>
    </row>
    <row r="102" spans="1:16" x14ac:dyDescent="0.25">
      <c r="A102">
        <v>1999</v>
      </c>
      <c r="B102" s="6">
        <v>2</v>
      </c>
      <c r="C102" s="6">
        <v>98</v>
      </c>
      <c r="D102" s="7">
        <v>12.433289884681626</v>
      </c>
      <c r="E102" s="6">
        <f t="shared" si="22"/>
        <v>15.388784039580818</v>
      </c>
      <c r="F102" s="6">
        <f t="shared" si="23"/>
        <v>0.80794491967022897</v>
      </c>
      <c r="G102">
        <f t="shared" si="24"/>
        <v>0.82306137189660389</v>
      </c>
      <c r="H102">
        <f t="shared" si="25"/>
        <v>12.665913703437949</v>
      </c>
      <c r="I102" s="4">
        <f t="shared" si="26"/>
        <v>0.23262381875632343</v>
      </c>
      <c r="J102" s="5">
        <f t="shared" si="27"/>
        <v>5.4113841052774815E-2</v>
      </c>
      <c r="K102">
        <f t="shared" si="34"/>
        <v>2019</v>
      </c>
      <c r="L102">
        <f t="shared" si="35"/>
        <v>2</v>
      </c>
      <c r="M102">
        <v>578</v>
      </c>
      <c r="N102">
        <f t="shared" si="28"/>
        <v>28.721297908398938</v>
      </c>
      <c r="O102">
        <f t="shared" si="29"/>
        <v>23.63939085913789</v>
      </c>
      <c r="P102">
        <f t="shared" ref="P102:P108" si="37">O102+P$3*O114</f>
        <v>27.067030182754436</v>
      </c>
    </row>
    <row r="103" spans="1:16" x14ac:dyDescent="0.25">
      <c r="A103">
        <v>1999</v>
      </c>
      <c r="B103" s="6">
        <v>3</v>
      </c>
      <c r="C103" s="6">
        <v>99</v>
      </c>
      <c r="D103" s="7">
        <v>11.996600018227833</v>
      </c>
      <c r="E103" s="6">
        <f t="shared" si="22"/>
        <v>15.408802467991478</v>
      </c>
      <c r="F103" s="6">
        <f t="shared" si="23"/>
        <v>0.77855498784855126</v>
      </c>
      <c r="G103">
        <f t="shared" si="24"/>
        <v>0.78408852525718453</v>
      </c>
      <c r="H103">
        <f t="shared" si="25"/>
        <v>12.081865203106704</v>
      </c>
      <c r="I103" s="4">
        <f t="shared" si="26"/>
        <v>8.5265184878871025E-2</v>
      </c>
      <c r="J103" s="5">
        <f t="shared" si="27"/>
        <v>7.2701517524280564E-3</v>
      </c>
      <c r="K103">
        <f t="shared" si="34"/>
        <v>2019</v>
      </c>
      <c r="L103">
        <f t="shared" si="35"/>
        <v>3</v>
      </c>
      <c r="M103">
        <v>579</v>
      </c>
      <c r="N103">
        <f t="shared" si="28"/>
        <v>28.758659875696786</v>
      </c>
      <c r="O103">
        <f t="shared" si="29"/>
        <v>22.549335210308058</v>
      </c>
      <c r="P103">
        <f t="shared" si="37"/>
        <v>25.979786560673034</v>
      </c>
    </row>
    <row r="104" spans="1:16" x14ac:dyDescent="0.25">
      <c r="A104">
        <v>1999</v>
      </c>
      <c r="B104" s="6">
        <v>4</v>
      </c>
      <c r="C104" s="6">
        <v>100</v>
      </c>
      <c r="D104" s="7">
        <v>11.605275188770975</v>
      </c>
      <c r="E104" s="6">
        <f t="shared" si="22"/>
        <v>15.428846937281977</v>
      </c>
      <c r="F104" s="6">
        <f t="shared" si="23"/>
        <v>0.7521803305163528</v>
      </c>
      <c r="G104">
        <f t="shared" si="24"/>
        <v>0.77369478745822873</v>
      </c>
      <c r="H104">
        <f t="shared" si="25"/>
        <v>11.937218451865922</v>
      </c>
      <c r="I104" s="4">
        <f t="shared" si="26"/>
        <v>0.33194326309494748</v>
      </c>
      <c r="J104" s="5">
        <f t="shared" si="27"/>
        <v>0.11018632991412153</v>
      </c>
      <c r="K104">
        <f t="shared" si="34"/>
        <v>2019</v>
      </c>
      <c r="L104">
        <f t="shared" si="35"/>
        <v>4</v>
      </c>
      <c r="M104">
        <v>580</v>
      </c>
      <c r="N104">
        <f t="shared" si="28"/>
        <v>28.796070445136674</v>
      </c>
      <c r="O104">
        <f t="shared" si="29"/>
        <v>22.279369602682202</v>
      </c>
      <c r="P104">
        <f t="shared" si="37"/>
        <v>25.778496126883187</v>
      </c>
    </row>
    <row r="105" spans="1:16" x14ac:dyDescent="0.25">
      <c r="A105">
        <v>1999</v>
      </c>
      <c r="B105" s="6">
        <v>5</v>
      </c>
      <c r="C105" s="6">
        <v>101</v>
      </c>
      <c r="D105" s="7">
        <v>11.438446874907253</v>
      </c>
      <c r="E105" s="6">
        <f t="shared" si="22"/>
        <v>15.448917481327472</v>
      </c>
      <c r="F105" s="6">
        <f t="shared" si="23"/>
        <v>0.74040442566493581</v>
      </c>
      <c r="G105">
        <f t="shared" si="24"/>
        <v>0.75346865662854667</v>
      </c>
      <c r="H105">
        <f t="shared" si="25"/>
        <v>11.64027510102108</v>
      </c>
      <c r="I105" s="4">
        <f t="shared" si="26"/>
        <v>0.20182822611382711</v>
      </c>
      <c r="J105" s="5">
        <f t="shared" si="27"/>
        <v>4.0734632856254123E-2</v>
      </c>
      <c r="K105">
        <f t="shared" si="34"/>
        <v>2019</v>
      </c>
      <c r="L105">
        <f t="shared" si="35"/>
        <v>5</v>
      </c>
      <c r="M105">
        <v>581</v>
      </c>
      <c r="N105">
        <f t="shared" si="28"/>
        <v>28.833529679942465</v>
      </c>
      <c r="O105">
        <f t="shared" si="29"/>
        <v>21.725160873805578</v>
      </c>
      <c r="P105">
        <f t="shared" si="37"/>
        <v>25.213522623932221</v>
      </c>
    </row>
    <row r="106" spans="1:16" x14ac:dyDescent="0.25">
      <c r="A106">
        <v>1999</v>
      </c>
      <c r="B106" s="6">
        <v>6</v>
      </c>
      <c r="C106" s="6">
        <v>102</v>
      </c>
      <c r="D106" s="7">
        <v>12.579508034138442</v>
      </c>
      <c r="E106" s="6">
        <f t="shared" si="22"/>
        <v>15.469014134047185</v>
      </c>
      <c r="F106" s="6">
        <f t="shared" si="23"/>
        <v>0.81320683562186669</v>
      </c>
      <c r="G106">
        <f t="shared" si="24"/>
        <v>0.78013861363950232</v>
      </c>
      <c r="H106">
        <f t="shared" si="25"/>
        <v>12.067975240905438</v>
      </c>
      <c r="I106" s="4">
        <f t="shared" si="26"/>
        <v>-0.5115327932330036</v>
      </c>
      <c r="J106" s="5">
        <f t="shared" si="27"/>
        <v>0.26166579855275879</v>
      </c>
      <c r="K106">
        <f t="shared" si="34"/>
        <v>2019</v>
      </c>
      <c r="L106">
        <f t="shared" si="35"/>
        <v>6</v>
      </c>
      <c r="M106">
        <v>582</v>
      </c>
      <c r="N106">
        <f t="shared" si="28"/>
        <v>28.87103764342028</v>
      </c>
      <c r="O106">
        <f t="shared" si="29"/>
        <v>22.52341128147178</v>
      </c>
      <c r="P106">
        <f t="shared" si="37"/>
        <v>26.05363580303651</v>
      </c>
    </row>
    <row r="107" spans="1:16" x14ac:dyDescent="0.25">
      <c r="A107">
        <v>1999</v>
      </c>
      <c r="B107" s="6">
        <v>7</v>
      </c>
      <c r="C107" s="6">
        <v>103</v>
      </c>
      <c r="D107" s="7">
        <v>13.034980774452174</v>
      </c>
      <c r="E107" s="6">
        <f t="shared" si="22"/>
        <v>15.48913692940447</v>
      </c>
      <c r="F107" s="6">
        <f t="shared" si="23"/>
        <v>0.84155630064233322</v>
      </c>
      <c r="G107">
        <f t="shared" si="24"/>
        <v>0.81032923027351311</v>
      </c>
      <c r="H107">
        <f t="shared" si="25"/>
        <v>12.551300405605371</v>
      </c>
      <c r="I107" s="4">
        <f t="shared" si="26"/>
        <v>-0.48368036884680343</v>
      </c>
      <c r="J107" s="5">
        <f t="shared" si="27"/>
        <v>0.23394669920777983</v>
      </c>
      <c r="K107">
        <f t="shared" si="34"/>
        <v>2019</v>
      </c>
      <c r="L107">
        <f t="shared" si="35"/>
        <v>7</v>
      </c>
      <c r="M107">
        <v>583</v>
      </c>
      <c r="N107">
        <f t="shared" si="28"/>
        <v>28.908594398958584</v>
      </c>
      <c r="O107">
        <f t="shared" si="29"/>
        <v>23.425479047597303</v>
      </c>
      <c r="P107">
        <f t="shared" si="37"/>
        <v>26.816822253909248</v>
      </c>
    </row>
    <row r="108" spans="1:16" x14ac:dyDescent="0.25">
      <c r="A108">
        <v>1999</v>
      </c>
      <c r="B108" s="6">
        <v>8</v>
      </c>
      <c r="C108" s="6">
        <v>104</v>
      </c>
      <c r="D108" s="7">
        <v>13.567002902337109</v>
      </c>
      <c r="E108" s="6">
        <f t="shared" si="22"/>
        <v>15.509285901406852</v>
      </c>
      <c r="F108" s="6">
        <f t="shared" si="23"/>
        <v>0.87476644563670347</v>
      </c>
      <c r="G108">
        <f t="shared" si="24"/>
        <v>0.88188374645635181</v>
      </c>
      <c r="H108">
        <f t="shared" si="25"/>
        <v>13.677387155595351</v>
      </c>
      <c r="I108" s="4">
        <f t="shared" si="26"/>
        <v>0.11038425325824264</v>
      </c>
      <c r="J108" s="5">
        <f t="shared" si="27"/>
        <v>1.218468336737985E-2</v>
      </c>
      <c r="K108">
        <f t="shared" si="34"/>
        <v>2019</v>
      </c>
      <c r="L108">
        <f t="shared" si="35"/>
        <v>8</v>
      </c>
      <c r="M108">
        <v>584</v>
      </c>
      <c r="N108">
        <f t="shared" si="28"/>
        <v>28.946200010028306</v>
      </c>
      <c r="O108">
        <f t="shared" si="29"/>
        <v>25.527183310518652</v>
      </c>
      <c r="P108">
        <f t="shared" si="37"/>
        <v>28.850287790257486</v>
      </c>
    </row>
    <row r="109" spans="1:16" x14ac:dyDescent="0.25">
      <c r="A109">
        <v>1999</v>
      </c>
      <c r="B109" s="6">
        <v>9</v>
      </c>
      <c r="C109" s="6">
        <v>105</v>
      </c>
      <c r="D109" s="7">
        <v>16.136329552233899</v>
      </c>
      <c r="E109" s="6">
        <f t="shared" si="22"/>
        <v>15.529461084106096</v>
      </c>
      <c r="F109" s="6">
        <f t="shared" si="23"/>
        <v>1.039078527248374</v>
      </c>
      <c r="G109">
        <f t="shared" si="24"/>
        <v>0.98921104236092727</v>
      </c>
      <c r="H109">
        <f t="shared" si="25"/>
        <v>15.361914386312046</v>
      </c>
      <c r="I109" s="4">
        <f t="shared" si="26"/>
        <v>-0.77441516592185344</v>
      </c>
      <c r="J109" s="5">
        <f t="shared" si="27"/>
        <v>0.59971884920977181</v>
      </c>
      <c r="K109">
        <f t="shared" si="34"/>
        <v>2019</v>
      </c>
      <c r="L109">
        <f t="shared" si="35"/>
        <v>9</v>
      </c>
      <c r="M109">
        <v>585</v>
      </c>
      <c r="N109">
        <f t="shared" si="28"/>
        <v>28.983854540182925</v>
      </c>
      <c r="O109">
        <f t="shared" si="29"/>
        <v>28.671148961331845</v>
      </c>
      <c r="P109">
        <f>O109</f>
        <v>28.671148961331845</v>
      </c>
    </row>
    <row r="110" spans="1:16" x14ac:dyDescent="0.25">
      <c r="A110">
        <v>1999</v>
      </c>
      <c r="B110" s="6">
        <v>10</v>
      </c>
      <c r="C110" s="6">
        <v>106</v>
      </c>
      <c r="D110" s="7">
        <v>14.692235940494898</v>
      </c>
      <c r="E110" s="6">
        <f t="shared" si="22"/>
        <v>15.549662511598267</v>
      </c>
      <c r="F110" s="6">
        <f t="shared" si="23"/>
        <v>0.94485883082904032</v>
      </c>
      <c r="G110">
        <f t="shared" si="24"/>
        <v>1.0271092697684212</v>
      </c>
      <c r="H110">
        <f t="shared" si="25"/>
        <v>15.971202507433091</v>
      </c>
      <c r="I110" s="4">
        <f t="shared" si="26"/>
        <v>1.2789665669381929</v>
      </c>
      <c r="J110" s="5">
        <f t="shared" si="27"/>
        <v>1.635755479345667</v>
      </c>
      <c r="K110">
        <f t="shared" si="34"/>
        <v>2019</v>
      </c>
      <c r="L110">
        <f t="shared" si="35"/>
        <v>10</v>
      </c>
      <c r="M110">
        <v>586</v>
      </c>
      <c r="N110">
        <f t="shared" si="28"/>
        <v>29.021558053058623</v>
      </c>
      <c r="O110">
        <f t="shared" si="29"/>
        <v>29.808311299418886</v>
      </c>
      <c r="P110">
        <f t="shared" ref="P110:P112" si="38">O110</f>
        <v>29.808311299418886</v>
      </c>
    </row>
    <row r="111" spans="1:16" x14ac:dyDescent="0.25">
      <c r="A111">
        <v>1999</v>
      </c>
      <c r="B111" s="6">
        <v>11</v>
      </c>
      <c r="C111" s="6">
        <v>107</v>
      </c>
      <c r="D111" s="7">
        <v>17.345678423183507</v>
      </c>
      <c r="E111" s="6">
        <f t="shared" si="22"/>
        <v>15.569890218023787</v>
      </c>
      <c r="F111" s="6">
        <f t="shared" si="23"/>
        <v>1.1140527120161745</v>
      </c>
      <c r="G111">
        <f t="shared" si="24"/>
        <v>1.0926895329076349</v>
      </c>
      <c r="H111">
        <f t="shared" si="25"/>
        <v>17.013056069755567</v>
      </c>
      <c r="I111" s="4">
        <f t="shared" si="26"/>
        <v>-0.33262235342794</v>
      </c>
      <c r="J111" s="5">
        <f t="shared" si="27"/>
        <v>0.11063762999994142</v>
      </c>
      <c r="K111">
        <f t="shared" si="34"/>
        <v>2019</v>
      </c>
      <c r="L111">
        <f t="shared" si="35"/>
        <v>11</v>
      </c>
      <c r="M111">
        <v>587</v>
      </c>
      <c r="N111">
        <f t="shared" si="28"/>
        <v>29.059310612374333</v>
      </c>
      <c r="O111">
        <f t="shared" si="29"/>
        <v>31.752804539653187</v>
      </c>
      <c r="P111">
        <f t="shared" si="38"/>
        <v>31.752804539653187</v>
      </c>
    </row>
    <row r="112" spans="1:16" x14ac:dyDescent="0.25">
      <c r="A112">
        <v>1999</v>
      </c>
      <c r="B112" s="6">
        <v>12</v>
      </c>
      <c r="C112" s="6">
        <v>108</v>
      </c>
      <c r="D112" s="7">
        <v>17.420960365728568</v>
      </c>
      <c r="E112" s="6">
        <f t="shared" si="22"/>
        <v>15.590144237567483</v>
      </c>
      <c r="F112" s="6">
        <f t="shared" si="23"/>
        <v>1.1174342007528948</v>
      </c>
      <c r="G112">
        <f t="shared" si="24"/>
        <v>1.089267148138255</v>
      </c>
      <c r="H112">
        <f t="shared" si="25"/>
        <v>16.98183195271918</v>
      </c>
      <c r="I112" s="4">
        <f t="shared" si="26"/>
        <v>-0.43912841300938865</v>
      </c>
      <c r="J112" s="5">
        <f t="shared" si="27"/>
        <v>0.19283376311214423</v>
      </c>
      <c r="K112">
        <f t="shared" si="34"/>
        <v>2019</v>
      </c>
      <c r="L112">
        <f t="shared" si="35"/>
        <v>12</v>
      </c>
      <c r="M112">
        <v>588</v>
      </c>
      <c r="N112">
        <f t="shared" si="28"/>
        <v>29.097112281931896</v>
      </c>
      <c r="O112">
        <f t="shared" si="29"/>
        <v>31.694528514398549</v>
      </c>
      <c r="P112">
        <f t="shared" si="38"/>
        <v>31.694528514398549</v>
      </c>
    </row>
    <row r="113" spans="1:16" x14ac:dyDescent="0.25">
      <c r="A113">
        <v>1999</v>
      </c>
      <c r="B113" s="6">
        <v>13</v>
      </c>
      <c r="C113" s="6">
        <v>109</v>
      </c>
      <c r="D113" s="7">
        <v>18.073963658885354</v>
      </c>
      <c r="E113" s="6">
        <f t="shared" si="22"/>
        <v>15.610424604458645</v>
      </c>
      <c r="F113" s="6">
        <f t="shared" si="23"/>
        <v>1.1578137121089631</v>
      </c>
      <c r="G113">
        <f t="shared" si="24"/>
        <v>1.1336758118692174</v>
      </c>
      <c r="H113">
        <f t="shared" si="25"/>
        <v>17.697160787082861</v>
      </c>
      <c r="I113" s="4">
        <f t="shared" si="26"/>
        <v>-0.37680287180249294</v>
      </c>
      <c r="J113" s="5">
        <f t="shared" si="27"/>
        <v>0.14198040419860594</v>
      </c>
      <c r="K113">
        <f t="shared" si="34"/>
        <v>2019</v>
      </c>
      <c r="L113">
        <f t="shared" si="35"/>
        <v>13</v>
      </c>
      <c r="M113">
        <v>589</v>
      </c>
      <c r="N113">
        <f t="shared" si="28"/>
        <v>29.134963125616142</v>
      </c>
      <c r="O113">
        <f t="shared" si="29"/>
        <v>33.02960297521259</v>
      </c>
      <c r="P113">
        <f>O113-P$3*O113</f>
        <v>29.726642677691331</v>
      </c>
    </row>
    <row r="114" spans="1:16" x14ac:dyDescent="0.25">
      <c r="A114">
        <v>1999</v>
      </c>
      <c r="B114" s="6">
        <v>14</v>
      </c>
      <c r="C114" s="6">
        <v>110</v>
      </c>
      <c r="D114" s="7">
        <v>17.819007115123551</v>
      </c>
      <c r="E114" s="6">
        <f t="shared" si="22"/>
        <v>15.630731352971109</v>
      </c>
      <c r="F114" s="6">
        <f t="shared" si="23"/>
        <v>1.1399982964799975</v>
      </c>
      <c r="G114">
        <f t="shared" si="24"/>
        <v>1.174941005704121</v>
      </c>
      <c r="H114">
        <f t="shared" si="25"/>
        <v>18.365187215750812</v>
      </c>
      <c r="I114" s="4">
        <f t="shared" si="26"/>
        <v>0.54618010062726086</v>
      </c>
      <c r="J114" s="5">
        <f t="shared" si="27"/>
        <v>0.29831270232120477</v>
      </c>
      <c r="K114">
        <f t="shared" si="34"/>
        <v>2019</v>
      </c>
      <c r="L114">
        <f t="shared" si="35"/>
        <v>14</v>
      </c>
      <c r="M114">
        <v>590</v>
      </c>
      <c r="N114">
        <f t="shared" si="28"/>
        <v>29.172863207395011</v>
      </c>
      <c r="O114">
        <f t="shared" si="29"/>
        <v>34.27639323616544</v>
      </c>
      <c r="P114">
        <f t="shared" ref="P114:P120" si="39">O114-P$3*O114</f>
        <v>30.848753912548894</v>
      </c>
    </row>
    <row r="115" spans="1:16" x14ac:dyDescent="0.25">
      <c r="A115">
        <v>1999</v>
      </c>
      <c r="B115" s="6">
        <v>15</v>
      </c>
      <c r="C115" s="6">
        <v>111</v>
      </c>
      <c r="D115" s="7">
        <v>18.164911807474947</v>
      </c>
      <c r="E115" s="6">
        <f t="shared" si="22"/>
        <v>15.651064517423279</v>
      </c>
      <c r="F115" s="6">
        <f t="shared" si="23"/>
        <v>1.1606182945098189</v>
      </c>
      <c r="G115">
        <f t="shared" si="24"/>
        <v>1.1743772411810198</v>
      </c>
      <c r="H115">
        <f t="shared" si="25"/>
        <v>18.3802539695177</v>
      </c>
      <c r="I115" s="4">
        <f t="shared" si="26"/>
        <v>0.21534216204275225</v>
      </c>
      <c r="J115" s="5">
        <f t="shared" si="27"/>
        <v>4.6372246753246971E-2</v>
      </c>
      <c r="K115">
        <f t="shared" si="34"/>
        <v>2019</v>
      </c>
      <c r="L115">
        <f t="shared" si="35"/>
        <v>15</v>
      </c>
      <c r="M115">
        <v>591</v>
      </c>
      <c r="N115">
        <f t="shared" si="28"/>
        <v>29.210812591319634</v>
      </c>
      <c r="O115">
        <f t="shared" si="29"/>
        <v>34.304513503649751</v>
      </c>
      <c r="P115">
        <f t="shared" si="39"/>
        <v>30.874062153284775</v>
      </c>
    </row>
    <row r="116" spans="1:16" x14ac:dyDescent="0.25">
      <c r="A116">
        <v>1999</v>
      </c>
      <c r="B116" s="6">
        <v>16</v>
      </c>
      <c r="C116" s="6">
        <v>112</v>
      </c>
      <c r="D116" s="7">
        <v>19.605194468985214</v>
      </c>
      <c r="E116" s="6">
        <f t="shared" si="22"/>
        <v>15.671424132178208</v>
      </c>
      <c r="F116" s="6">
        <f t="shared" si="23"/>
        <v>1.2510154982488015</v>
      </c>
      <c r="G116">
        <f t="shared" si="24"/>
        <v>1.1963311887595514</v>
      </c>
      <c r="H116">
        <f t="shared" si="25"/>
        <v>18.748213461603875</v>
      </c>
      <c r="I116" s="4">
        <f t="shared" si="26"/>
        <v>-0.85698100738133931</v>
      </c>
      <c r="J116" s="5">
        <f t="shared" si="27"/>
        <v>0.73441644701233511</v>
      </c>
      <c r="K116">
        <f t="shared" si="34"/>
        <v>2019</v>
      </c>
      <c r="L116">
        <f t="shared" si="35"/>
        <v>16</v>
      </c>
      <c r="M116">
        <v>592</v>
      </c>
      <c r="N116">
        <f t="shared" si="28"/>
        <v>29.24881134152449</v>
      </c>
      <c r="O116">
        <f t="shared" si="29"/>
        <v>34.991265242009838</v>
      </c>
      <c r="P116">
        <f t="shared" si="39"/>
        <v>31.492138717808853</v>
      </c>
    </row>
    <row r="117" spans="1:16" x14ac:dyDescent="0.25">
      <c r="A117">
        <v>1999</v>
      </c>
      <c r="B117" s="6">
        <v>17</v>
      </c>
      <c r="C117" s="6">
        <v>113</v>
      </c>
      <c r="D117" s="7">
        <v>19.628444132604837</v>
      </c>
      <c r="E117" s="6">
        <f t="shared" si="22"/>
        <v>15.691810231643649</v>
      </c>
      <c r="F117" s="6">
        <f t="shared" si="23"/>
        <v>1.2508718779317562</v>
      </c>
      <c r="G117">
        <f t="shared" si="24"/>
        <v>1.1911013359008755</v>
      </c>
      <c r="H117">
        <f t="shared" si="25"/>
        <v>18.690536129613776</v>
      </c>
      <c r="I117" s="4">
        <f t="shared" si="26"/>
        <v>-0.93790800299106181</v>
      </c>
      <c r="J117" s="5">
        <f t="shared" si="27"/>
        <v>0.87967142207468163</v>
      </c>
      <c r="K117">
        <f t="shared" si="34"/>
        <v>2019</v>
      </c>
      <c r="L117">
        <f t="shared" si="35"/>
        <v>17</v>
      </c>
      <c r="M117">
        <v>593</v>
      </c>
      <c r="N117">
        <f t="shared" si="28"/>
        <v>29.286859522227477</v>
      </c>
      <c r="O117">
        <f t="shared" si="29"/>
        <v>34.883617501266428</v>
      </c>
      <c r="P117">
        <f t="shared" si="39"/>
        <v>31.395255751139786</v>
      </c>
    </row>
    <row r="118" spans="1:16" x14ac:dyDescent="0.25">
      <c r="A118">
        <v>1999</v>
      </c>
      <c r="B118" s="6">
        <v>18</v>
      </c>
      <c r="C118" s="6">
        <v>114</v>
      </c>
      <c r="D118" s="7">
        <v>19.170084971811157</v>
      </c>
      <c r="E118" s="6">
        <f t="shared" si="22"/>
        <v>15.712222850272116</v>
      </c>
      <c r="F118" s="6">
        <f t="shared" si="23"/>
        <v>1.2200746612678774</v>
      </c>
      <c r="G118">
        <f t="shared" si="24"/>
        <v>1.2038293859259221</v>
      </c>
      <c r="H118">
        <f t="shared" si="25"/>
        <v>18.914835585374323</v>
      </c>
      <c r="I118" s="4">
        <f t="shared" si="26"/>
        <v>-0.2552493864368337</v>
      </c>
      <c r="J118" s="5">
        <f t="shared" si="27"/>
        <v>6.5152249276380067E-2</v>
      </c>
      <c r="K118">
        <f t="shared" si="34"/>
        <v>2019</v>
      </c>
      <c r="L118">
        <f t="shared" si="35"/>
        <v>18</v>
      </c>
      <c r="M118">
        <v>594</v>
      </c>
      <c r="N118">
        <f t="shared" si="28"/>
        <v>29.324957197730029</v>
      </c>
      <c r="O118">
        <f t="shared" si="29"/>
        <v>35.302245215647289</v>
      </c>
      <c r="P118">
        <f t="shared" si="39"/>
        <v>31.77202069408256</v>
      </c>
    </row>
    <row r="119" spans="1:16" x14ac:dyDescent="0.25">
      <c r="A119">
        <v>1999</v>
      </c>
      <c r="B119" s="6">
        <v>19</v>
      </c>
      <c r="C119" s="6">
        <v>115</v>
      </c>
      <c r="D119" s="7">
        <v>18.925427793200388</v>
      </c>
      <c r="E119" s="6">
        <f t="shared" si="22"/>
        <v>15.732662022560941</v>
      </c>
      <c r="F119" s="6">
        <f t="shared" si="23"/>
        <v>1.2029386867944509</v>
      </c>
      <c r="G119">
        <f t="shared" si="24"/>
        <v>1.1549675253573866</v>
      </c>
      <c r="H119">
        <f t="shared" si="25"/>
        <v>18.170713723481345</v>
      </c>
      <c r="I119" s="4">
        <f t="shared" si="26"/>
        <v>-0.75471406971904287</v>
      </c>
      <c r="J119" s="5">
        <f t="shared" si="27"/>
        <v>0.56959332703188026</v>
      </c>
      <c r="K119">
        <f t="shared" si="34"/>
        <v>2019</v>
      </c>
      <c r="L119">
        <f t="shared" si="35"/>
        <v>19</v>
      </c>
      <c r="M119">
        <v>595</v>
      </c>
      <c r="N119">
        <f t="shared" si="28"/>
        <v>29.363104432417224</v>
      </c>
      <c r="O119">
        <f t="shared" si="29"/>
        <v>33.91343206311943</v>
      </c>
      <c r="P119">
        <f t="shared" si="39"/>
        <v>30.522088856807486</v>
      </c>
    </row>
    <row r="120" spans="1:16" x14ac:dyDescent="0.25">
      <c r="A120">
        <v>1999</v>
      </c>
      <c r="B120" s="6">
        <v>20</v>
      </c>
      <c r="C120" s="6">
        <v>116</v>
      </c>
      <c r="D120" s="7">
        <v>19.159746693687342</v>
      </c>
      <c r="E120" s="6">
        <f t="shared" si="22"/>
        <v>15.75312778305233</v>
      </c>
      <c r="F120" s="6">
        <f t="shared" si="23"/>
        <v>1.2162503191461413</v>
      </c>
      <c r="G120">
        <f t="shared" si="24"/>
        <v>1.1302576191698797</v>
      </c>
      <c r="H120">
        <f t="shared" si="25"/>
        <v>17.805092702551612</v>
      </c>
      <c r="I120" s="4">
        <f t="shared" si="26"/>
        <v>-1.3546539911357307</v>
      </c>
      <c r="J120" s="5">
        <f t="shared" si="27"/>
        <v>1.8350874356999645</v>
      </c>
      <c r="K120">
        <f t="shared" si="34"/>
        <v>2019</v>
      </c>
      <c r="L120">
        <f t="shared" si="35"/>
        <v>20</v>
      </c>
      <c r="M120">
        <v>596</v>
      </c>
      <c r="N120">
        <f t="shared" si="28"/>
        <v>29.401301290757896</v>
      </c>
      <c r="O120">
        <f t="shared" si="29"/>
        <v>33.231044797388329</v>
      </c>
      <c r="P120">
        <f t="shared" si="39"/>
        <v>29.907940317649494</v>
      </c>
    </row>
    <row r="121" spans="1:16" x14ac:dyDescent="0.25">
      <c r="A121">
        <v>1999</v>
      </c>
      <c r="B121" s="6">
        <v>21</v>
      </c>
      <c r="C121" s="6">
        <v>117</v>
      </c>
      <c r="D121" s="7">
        <v>17.658780165470841</v>
      </c>
      <c r="E121" s="6">
        <f t="shared" si="22"/>
        <v>15.773620166333419</v>
      </c>
      <c r="F121" s="6">
        <f t="shared" si="23"/>
        <v>1.119513464839291</v>
      </c>
      <c r="G121">
        <f t="shared" si="24"/>
        <v>1.1082606466464826</v>
      </c>
      <c r="H121">
        <f t="shared" si="25"/>
        <v>17.481282485496674</v>
      </c>
      <c r="I121" s="4">
        <f t="shared" si="26"/>
        <v>-0.17749767997416654</v>
      </c>
      <c r="J121" s="5">
        <f t="shared" si="27"/>
        <v>3.1505426396211643E-2</v>
      </c>
      <c r="K121">
        <f t="shared" si="34"/>
        <v>2019</v>
      </c>
      <c r="L121">
        <f t="shared" si="35"/>
        <v>21</v>
      </c>
      <c r="M121">
        <v>597</v>
      </c>
      <c r="N121">
        <f t="shared" si="28"/>
        <v>29.439547837304751</v>
      </c>
      <c r="O121">
        <f t="shared" si="29"/>
        <v>32.626692323151424</v>
      </c>
      <c r="P121">
        <f>O121</f>
        <v>32.626692323151424</v>
      </c>
    </row>
    <row r="122" spans="1:16" x14ac:dyDescent="0.25">
      <c r="A122">
        <v>1999</v>
      </c>
      <c r="B122" s="6">
        <v>22</v>
      </c>
      <c r="C122" s="6">
        <v>118</v>
      </c>
      <c r="D122" s="7">
        <v>17.708492357882822</v>
      </c>
      <c r="E122" s="6">
        <f t="shared" si="22"/>
        <v>15.794139207036343</v>
      </c>
      <c r="F122" s="6">
        <f t="shared" si="23"/>
        <v>1.12120655173114</v>
      </c>
      <c r="G122">
        <f t="shared" si="24"/>
        <v>1.0779945497435119</v>
      </c>
      <c r="H122">
        <f t="shared" si="25"/>
        <v>17.025995983075493</v>
      </c>
      <c r="I122" s="4">
        <f t="shared" si="26"/>
        <v>-0.68249637480732872</v>
      </c>
      <c r="J122" s="5">
        <f t="shared" si="27"/>
        <v>0.46580130162514571</v>
      </c>
      <c r="K122">
        <f t="shared" si="34"/>
        <v>2019</v>
      </c>
      <c r="L122">
        <f t="shared" si="35"/>
        <v>22</v>
      </c>
      <c r="M122">
        <v>598</v>
      </c>
      <c r="N122">
        <f t="shared" si="28"/>
        <v>29.477844136694451</v>
      </c>
      <c r="O122">
        <f t="shared" si="29"/>
        <v>31.776955317545358</v>
      </c>
      <c r="P122">
        <f t="shared" ref="P122:P124" si="40">O122</f>
        <v>31.776955317545358</v>
      </c>
    </row>
    <row r="123" spans="1:16" x14ac:dyDescent="0.25">
      <c r="A123">
        <v>1999</v>
      </c>
      <c r="B123" s="6">
        <v>23</v>
      </c>
      <c r="C123" s="6">
        <v>119</v>
      </c>
      <c r="D123" s="7">
        <v>17.743527599016119</v>
      </c>
      <c r="E123" s="6">
        <f t="shared" si="22"/>
        <v>15.81468493983829</v>
      </c>
      <c r="F123" s="6">
        <f t="shared" si="23"/>
        <v>1.1219652915322353</v>
      </c>
      <c r="G123">
        <f t="shared" si="24"/>
        <v>1.0313155336648572</v>
      </c>
      <c r="H123">
        <f t="shared" si="25"/>
        <v>16.309930238470905</v>
      </c>
      <c r="I123" s="4">
        <f t="shared" si="26"/>
        <v>-1.4335973605452139</v>
      </c>
      <c r="J123" s="5">
        <f t="shared" si="27"/>
        <v>2.0552013921622039</v>
      </c>
      <c r="K123">
        <f t="shared" si="34"/>
        <v>2019</v>
      </c>
      <c r="L123">
        <f t="shared" si="35"/>
        <v>23</v>
      </c>
      <c r="M123">
        <v>599</v>
      </c>
      <c r="N123">
        <f t="shared" si="28"/>
        <v>29.516190253647764</v>
      </c>
      <c r="O123">
        <f t="shared" si="29"/>
        <v>30.440505503194199</v>
      </c>
      <c r="P123">
        <f t="shared" si="40"/>
        <v>30.440505503194199</v>
      </c>
    </row>
    <row r="124" spans="1:16" x14ac:dyDescent="0.25">
      <c r="A124">
        <v>1999</v>
      </c>
      <c r="B124" s="6">
        <v>24</v>
      </c>
      <c r="C124" s="6">
        <v>120</v>
      </c>
      <c r="D124" s="7">
        <v>14.641354956628401</v>
      </c>
      <c r="E124" s="6">
        <f t="shared" si="22"/>
        <v>15.835257399461547</v>
      </c>
      <c r="F124" s="6">
        <f t="shared" si="23"/>
        <v>0.92460479721196431</v>
      </c>
      <c r="G124">
        <f t="shared" si="24"/>
        <v>0.93879604034404873</v>
      </c>
      <c r="H124">
        <f t="shared" si="25"/>
        <v>14.866076944443298</v>
      </c>
      <c r="I124" s="4">
        <f t="shared" si="26"/>
        <v>0.22472198781489716</v>
      </c>
      <c r="J124" s="5">
        <f t="shared" si="27"/>
        <v>5.049997180747879E-2</v>
      </c>
      <c r="K124">
        <f t="shared" si="34"/>
        <v>2019</v>
      </c>
      <c r="L124">
        <f t="shared" si="35"/>
        <v>24</v>
      </c>
      <c r="M124">
        <v>600</v>
      </c>
      <c r="N124">
        <f t="shared" si="28"/>
        <v>29.554586252969628</v>
      </c>
      <c r="O124">
        <f t="shared" si="29"/>
        <v>27.745728548294544</v>
      </c>
      <c r="P124">
        <f t="shared" si="40"/>
        <v>27.745728548294544</v>
      </c>
    </row>
    <row r="125" spans="1:16" x14ac:dyDescent="0.25">
      <c r="A125">
        <v>2000</v>
      </c>
      <c r="B125" s="6">
        <v>1</v>
      </c>
      <c r="C125" s="6">
        <v>121</v>
      </c>
      <c r="D125" s="7">
        <v>14.951936290286598</v>
      </c>
      <c r="E125" s="6">
        <f t="shared" si="22"/>
        <v>15.855856620673576</v>
      </c>
      <c r="F125" s="6">
        <f t="shared" si="23"/>
        <v>0.94299139100385121</v>
      </c>
      <c r="G125">
        <f t="shared" si="24"/>
        <v>0.89289758795302399</v>
      </c>
      <c r="H125">
        <f t="shared" si="25"/>
        <v>14.157656131528421</v>
      </c>
      <c r="I125" s="4">
        <f t="shared" si="26"/>
        <v>-0.79428015875817692</v>
      </c>
      <c r="J125" s="5">
        <f t="shared" si="27"/>
        <v>0.63088097059691473</v>
      </c>
      <c r="K125">
        <f t="shared" si="34"/>
        <v>2020</v>
      </c>
      <c r="L125">
        <f t="shared" si="35"/>
        <v>1</v>
      </c>
      <c r="M125">
        <v>601</v>
      </c>
      <c r="N125">
        <f t="shared" si="28"/>
        <v>29.593032199549299</v>
      </c>
      <c r="O125">
        <f t="shared" si="29"/>
        <v>26.423547071193742</v>
      </c>
      <c r="P125">
        <f>O125+P$3*O137</f>
        <v>29.831184197276656</v>
      </c>
    </row>
    <row r="126" spans="1:16" x14ac:dyDescent="0.25">
      <c r="A126">
        <v>2000</v>
      </c>
      <c r="B126" s="6">
        <v>2</v>
      </c>
      <c r="C126" s="6">
        <v>122</v>
      </c>
      <c r="D126" s="7">
        <v>13.450401872644782</v>
      </c>
      <c r="E126" s="6">
        <f t="shared" si="22"/>
        <v>15.876482638287072</v>
      </c>
      <c r="F126" s="6">
        <f t="shared" si="23"/>
        <v>0.84719028635526272</v>
      </c>
      <c r="G126">
        <f t="shared" si="24"/>
        <v>0.82306137189660389</v>
      </c>
      <c r="H126">
        <f t="shared" si="25"/>
        <v>13.06731958116117</v>
      </c>
      <c r="I126" s="4">
        <f t="shared" si="26"/>
        <v>-0.38308229148361228</v>
      </c>
      <c r="J126" s="5">
        <f t="shared" si="27"/>
        <v>0.14675204204833528</v>
      </c>
      <c r="K126">
        <f t="shared" si="34"/>
        <v>2020</v>
      </c>
      <c r="L126">
        <f t="shared" si="35"/>
        <v>2</v>
      </c>
      <c r="M126">
        <v>602</v>
      </c>
      <c r="N126">
        <f t="shared" si="28"/>
        <v>29.631528158360418</v>
      </c>
      <c r="O126">
        <f t="shared" si="29"/>
        <v>24.388566217412972</v>
      </c>
      <c r="P126">
        <f t="shared" ref="P126:P132" si="41">O126+P$3*O138</f>
        <v>27.924833675045736</v>
      </c>
    </row>
    <row r="127" spans="1:16" x14ac:dyDescent="0.25">
      <c r="A127">
        <v>2000</v>
      </c>
      <c r="B127" s="6">
        <v>3</v>
      </c>
      <c r="C127" s="6">
        <v>123</v>
      </c>
      <c r="D127" s="7">
        <v>13.347766100491835</v>
      </c>
      <c r="E127" s="6">
        <f t="shared" si="22"/>
        <v>15.897135487160002</v>
      </c>
      <c r="F127" s="6">
        <f t="shared" si="23"/>
        <v>0.83963341139494763</v>
      </c>
      <c r="G127">
        <f t="shared" si="24"/>
        <v>0.78408852525718453</v>
      </c>
      <c r="H127">
        <f t="shared" si="25"/>
        <v>12.464761519940939</v>
      </c>
      <c r="I127" s="4">
        <f t="shared" si="26"/>
        <v>-0.88300458055089592</v>
      </c>
      <c r="J127" s="5">
        <f t="shared" si="27"/>
        <v>0.77969708927386361</v>
      </c>
      <c r="K127">
        <f t="shared" si="34"/>
        <v>2020</v>
      </c>
      <c r="L127">
        <f t="shared" si="35"/>
        <v>3</v>
      </c>
      <c r="M127">
        <v>603</v>
      </c>
      <c r="N127">
        <f t="shared" si="28"/>
        <v>29.670074194461186</v>
      </c>
      <c r="O127">
        <f t="shared" si="29"/>
        <v>23.263964719406317</v>
      </c>
      <c r="P127">
        <f t="shared" si="41"/>
        <v>26.80313332203761</v>
      </c>
    </row>
    <row r="128" spans="1:16" x14ac:dyDescent="0.25">
      <c r="A128">
        <v>2000</v>
      </c>
      <c r="B128" s="6">
        <v>4</v>
      </c>
      <c r="C128" s="6">
        <v>124</v>
      </c>
      <c r="D128" s="7">
        <v>12.139989656450258</v>
      </c>
      <c r="E128" s="6">
        <f t="shared" si="22"/>
        <v>15.917815202195689</v>
      </c>
      <c r="F128" s="6">
        <f t="shared" si="23"/>
        <v>0.76266682972771782</v>
      </c>
      <c r="G128">
        <f t="shared" si="24"/>
        <v>0.77369478745822873</v>
      </c>
      <c r="H128">
        <f t="shared" si="25"/>
        <v>12.315530649662156</v>
      </c>
      <c r="I128" s="4">
        <f t="shared" si="26"/>
        <v>0.17554099321189831</v>
      </c>
      <c r="J128" s="5">
        <f t="shared" si="27"/>
        <v>3.0814640297819728E-2</v>
      </c>
      <c r="K128">
        <f t="shared" si="34"/>
        <v>2020</v>
      </c>
      <c r="L128">
        <f t="shared" si="35"/>
        <v>4</v>
      </c>
      <c r="M128">
        <v>604</v>
      </c>
      <c r="N128">
        <f t="shared" si="28"/>
        <v>29.708670372994405</v>
      </c>
      <c r="O128">
        <f t="shared" si="29"/>
        <v>22.985443409900483</v>
      </c>
      <c r="P128">
        <f t="shared" si="41"/>
        <v>26.595463627726605</v>
      </c>
    </row>
    <row r="129" spans="1:16" x14ac:dyDescent="0.25">
      <c r="A129">
        <v>2000</v>
      </c>
      <c r="B129" s="6">
        <v>5</v>
      </c>
      <c r="C129" s="6">
        <v>125</v>
      </c>
      <c r="D129" s="7">
        <v>11.626726966872054</v>
      </c>
      <c r="E129" s="6">
        <f t="shared" si="22"/>
        <v>15.938521818342858</v>
      </c>
      <c r="F129" s="6">
        <f t="shared" si="23"/>
        <v>0.7294733538897834</v>
      </c>
      <c r="G129">
        <f t="shared" si="24"/>
        <v>0.75346865662854667</v>
      </c>
      <c r="H129">
        <f t="shared" si="25"/>
        <v>12.009176623111575</v>
      </c>
      <c r="I129" s="4">
        <f t="shared" si="26"/>
        <v>0.38244965623952076</v>
      </c>
      <c r="J129" s="5">
        <f t="shared" si="27"/>
        <v>0.14626773955772759</v>
      </c>
      <c r="K129">
        <f t="shared" si="34"/>
        <v>2020</v>
      </c>
      <c r="L129">
        <f t="shared" si="35"/>
        <v>5</v>
      </c>
      <c r="M129">
        <v>605</v>
      </c>
      <c r="N129">
        <f t="shared" si="28"/>
        <v>29.747316759187626</v>
      </c>
      <c r="O129">
        <f t="shared" si="29"/>
        <v>22.413670796848955</v>
      </c>
      <c r="P129">
        <f t="shared" si="41"/>
        <v>26.012585085301009</v>
      </c>
    </row>
    <row r="130" spans="1:16" x14ac:dyDescent="0.25">
      <c r="A130">
        <v>2000</v>
      </c>
      <c r="B130" s="6">
        <v>6</v>
      </c>
      <c r="C130" s="6">
        <v>126</v>
      </c>
      <c r="D130" s="7">
        <v>13.097691779971649</v>
      </c>
      <c r="E130" s="6">
        <f t="shared" si="22"/>
        <v>15.959255370595692</v>
      </c>
      <c r="F130" s="6">
        <f t="shared" si="23"/>
        <v>0.82069567005636357</v>
      </c>
      <c r="G130">
        <f t="shared" si="24"/>
        <v>0.78013861363950232</v>
      </c>
      <c r="H130">
        <f t="shared" si="25"/>
        <v>12.450431359535305</v>
      </c>
      <c r="I130" s="4">
        <f t="shared" si="26"/>
        <v>-0.64726042043634457</v>
      </c>
      <c r="J130" s="5">
        <f t="shared" si="27"/>
        <v>0.41894605186343353</v>
      </c>
      <c r="K130">
        <f t="shared" si="34"/>
        <v>2020</v>
      </c>
      <c r="L130">
        <f t="shared" si="35"/>
        <v>6</v>
      </c>
      <c r="M130">
        <v>606</v>
      </c>
      <c r="N130">
        <f t="shared" si="28"/>
        <v>29.786013418353246</v>
      </c>
      <c r="O130">
        <f t="shared" si="29"/>
        <v>23.237219214041716</v>
      </c>
      <c r="P130">
        <f t="shared" si="41"/>
        <v>26.879322981416724</v>
      </c>
    </row>
    <row r="131" spans="1:16" x14ac:dyDescent="0.25">
      <c r="A131">
        <v>2000</v>
      </c>
      <c r="B131" s="6">
        <v>7</v>
      </c>
      <c r="C131" s="6">
        <v>127</v>
      </c>
      <c r="D131" s="7">
        <v>12.709326232352566</v>
      </c>
      <c r="E131" s="6">
        <f t="shared" si="22"/>
        <v>15.980015893993903</v>
      </c>
      <c r="F131" s="6">
        <f t="shared" si="23"/>
        <v>0.79532625728672601</v>
      </c>
      <c r="G131">
        <f t="shared" si="24"/>
        <v>0.81032923027351311</v>
      </c>
      <c r="H131">
        <f t="shared" si="25"/>
        <v>12.949073979138586</v>
      </c>
      <c r="I131" s="4">
        <f t="shared" si="26"/>
        <v>0.23974774678601918</v>
      </c>
      <c r="J131" s="5">
        <f t="shared" si="27"/>
        <v>5.7478982088973167E-2</v>
      </c>
      <c r="K131">
        <f t="shared" si="34"/>
        <v>2020</v>
      </c>
      <c r="L131">
        <f t="shared" si="35"/>
        <v>7</v>
      </c>
      <c r="M131">
        <v>607</v>
      </c>
      <c r="N131">
        <f t="shared" si="28"/>
        <v>29.824760415888633</v>
      </c>
      <c r="O131">
        <f t="shared" si="29"/>
        <v>24.167875150898979</v>
      </c>
      <c r="P131">
        <f t="shared" si="41"/>
        <v>27.666696201152085</v>
      </c>
    </row>
    <row r="132" spans="1:16" x14ac:dyDescent="0.25">
      <c r="A132">
        <v>2000</v>
      </c>
      <c r="B132" s="6">
        <v>8</v>
      </c>
      <c r="C132" s="6">
        <v>128</v>
      </c>
      <c r="D132" s="7">
        <v>14.797115013802816</v>
      </c>
      <c r="E132" s="6">
        <f t="shared" si="22"/>
        <v>16.000803423622777</v>
      </c>
      <c r="F132" s="6">
        <f t="shared" si="23"/>
        <v>0.92477325182041192</v>
      </c>
      <c r="G132">
        <f t="shared" si="24"/>
        <v>0.88188374645635181</v>
      </c>
      <c r="H132">
        <f t="shared" si="25"/>
        <v>14.110848469536075</v>
      </c>
      <c r="I132" s="4">
        <f t="shared" si="26"/>
        <v>-0.68626654426674172</v>
      </c>
      <c r="J132" s="5">
        <f t="shared" si="27"/>
        <v>0.4709617697798158</v>
      </c>
      <c r="K132">
        <f t="shared" si="34"/>
        <v>2020</v>
      </c>
      <c r="L132">
        <f t="shared" si="35"/>
        <v>8</v>
      </c>
      <c r="M132">
        <v>608</v>
      </c>
      <c r="N132">
        <f t="shared" si="28"/>
        <v>29.863557817276231</v>
      </c>
      <c r="O132">
        <f t="shared" si="29"/>
        <v>26.336186250415434</v>
      </c>
      <c r="P132">
        <f t="shared" si="41"/>
        <v>29.76460596454541</v>
      </c>
    </row>
    <row r="133" spans="1:16" x14ac:dyDescent="0.25">
      <c r="A133">
        <v>2000</v>
      </c>
      <c r="B133" s="6">
        <v>9</v>
      </c>
      <c r="C133" s="6">
        <v>129</v>
      </c>
      <c r="D133" s="7">
        <v>16.028147216514224</v>
      </c>
      <c r="E133" s="6">
        <f t="shared" si="22"/>
        <v>16.021617994613244</v>
      </c>
      <c r="F133" s="6">
        <f t="shared" si="23"/>
        <v>1.0004075257507186</v>
      </c>
      <c r="G133">
        <f t="shared" si="24"/>
        <v>0.98921104236092727</v>
      </c>
      <c r="H133">
        <f t="shared" si="25"/>
        <v>15.848761436759956</v>
      </c>
      <c r="I133" s="4">
        <f t="shared" si="26"/>
        <v>-0.17938577975426817</v>
      </c>
      <c r="J133" s="5">
        <f t="shared" si="27"/>
        <v>3.2179257978046806E-2</v>
      </c>
      <c r="K133">
        <f t="shared" si="34"/>
        <v>2020</v>
      </c>
      <c r="L133">
        <f t="shared" si="35"/>
        <v>9</v>
      </c>
      <c r="M133">
        <v>609</v>
      </c>
      <c r="N133">
        <f t="shared" si="28"/>
        <v>29.902405688083633</v>
      </c>
      <c r="O133">
        <f t="shared" si="29"/>
        <v>29.579789899808532</v>
      </c>
      <c r="P133">
        <f>O133</f>
        <v>29.579789899808532</v>
      </c>
    </row>
    <row r="134" spans="1:16" x14ac:dyDescent="0.25">
      <c r="A134">
        <v>2000</v>
      </c>
      <c r="B134" s="6">
        <v>10</v>
      </c>
      <c r="C134" s="6">
        <v>130</v>
      </c>
      <c r="D134" s="7">
        <v>16.331508179280373</v>
      </c>
      <c r="E134" s="6">
        <f t="shared" ref="E134:E197" si="42">13.548*EXP(0.0013*C134)</f>
        <v>16.042459642141935</v>
      </c>
      <c r="F134" s="6">
        <f t="shared" ref="F134:F197" si="43">D134/E134</f>
        <v>1.0180177194511455</v>
      </c>
      <c r="G134">
        <f t="shared" ref="G134:G197" si="44">AVERAGEIF($B$5:$B$484,B134,$F$5:$F$484)</f>
        <v>1.0271092697684212</v>
      </c>
      <c r="H134">
        <f t="shared" ref="H134:H197" si="45">E134*G134</f>
        <v>16.477359008329771</v>
      </c>
      <c r="I134" s="4">
        <f t="shared" ref="I134:I197" si="46">H134-D134</f>
        <v>0.14585082904939739</v>
      </c>
      <c r="J134" s="5">
        <f t="shared" ref="J134:J197" si="47">I134^2</f>
        <v>2.1272464334396543E-2</v>
      </c>
      <c r="K134">
        <f t="shared" si="34"/>
        <v>2020</v>
      </c>
      <c r="L134">
        <f t="shared" si="35"/>
        <v>10</v>
      </c>
      <c r="M134">
        <v>610</v>
      </c>
      <c r="N134">
        <f t="shared" ref="N134:N197" si="48">13.548*EXP(0.0013*M134)</f>
        <v>29.941304093963772</v>
      </c>
      <c r="O134">
        <f t="shared" ref="O134:O197" si="49">N134*G134</f>
        <v>30.75299098386537</v>
      </c>
      <c r="P134">
        <f t="shared" ref="P134:P136" si="50">O134</f>
        <v>30.75299098386537</v>
      </c>
    </row>
    <row r="135" spans="1:16" x14ac:dyDescent="0.25">
      <c r="A135">
        <v>2000</v>
      </c>
      <c r="B135" s="6">
        <v>11</v>
      </c>
      <c r="C135" s="6">
        <v>131</v>
      </c>
      <c r="D135" s="7">
        <v>17.004209468401278</v>
      </c>
      <c r="E135" s="6">
        <f t="shared" si="42"/>
        <v>16.063328401431242</v>
      </c>
      <c r="F135" s="6">
        <f t="shared" si="43"/>
        <v>1.0585732323623667</v>
      </c>
      <c r="G135">
        <f t="shared" si="44"/>
        <v>1.0926895329076349</v>
      </c>
      <c r="H135">
        <f t="shared" si="45"/>
        <v>17.55223080790185</v>
      </c>
      <c r="I135" s="4">
        <f t="shared" si="46"/>
        <v>0.54802133950057197</v>
      </c>
      <c r="J135" s="5">
        <f t="shared" si="47"/>
        <v>0.30032738854800117</v>
      </c>
      <c r="K135">
        <f t="shared" si="34"/>
        <v>2020</v>
      </c>
      <c r="L135">
        <f t="shared" si="35"/>
        <v>11</v>
      </c>
      <c r="M135">
        <v>611</v>
      </c>
      <c r="N135">
        <f t="shared" si="48"/>
        <v>29.980253100654963</v>
      </c>
      <c r="O135">
        <f t="shared" si="49"/>
        <v>32.759108757007347</v>
      </c>
      <c r="P135">
        <f t="shared" si="50"/>
        <v>32.759108757007347</v>
      </c>
    </row>
    <row r="136" spans="1:16" x14ac:dyDescent="0.25">
      <c r="A136">
        <v>2000</v>
      </c>
      <c r="B136" s="6">
        <v>12</v>
      </c>
      <c r="C136" s="6">
        <v>132</v>
      </c>
      <c r="D136" s="7">
        <v>16.815808919725818</v>
      </c>
      <c r="E136" s="6">
        <f t="shared" si="42"/>
        <v>16.08422430774937</v>
      </c>
      <c r="F136" s="6">
        <f t="shared" si="43"/>
        <v>1.045484606405543</v>
      </c>
      <c r="G136">
        <f t="shared" si="44"/>
        <v>1.089267148138255</v>
      </c>
      <c r="H136">
        <f t="shared" si="45"/>
        <v>17.520017141718153</v>
      </c>
      <c r="I136" s="4">
        <f t="shared" si="46"/>
        <v>0.70420822199233513</v>
      </c>
      <c r="J136" s="5">
        <f t="shared" si="47"/>
        <v>0.49590921992160597</v>
      </c>
      <c r="K136">
        <f t="shared" si="34"/>
        <v>2020</v>
      </c>
      <c r="L136">
        <f t="shared" si="35"/>
        <v>12</v>
      </c>
      <c r="M136">
        <v>612</v>
      </c>
      <c r="N136">
        <f t="shared" si="48"/>
        <v>30.01925277398102</v>
      </c>
      <c r="O136">
        <f t="shared" si="49"/>
        <v>32.698985858355705</v>
      </c>
      <c r="P136">
        <f t="shared" si="50"/>
        <v>32.698985858355705</v>
      </c>
    </row>
    <row r="137" spans="1:16" x14ac:dyDescent="0.25">
      <c r="A137">
        <v>2000</v>
      </c>
      <c r="B137" s="6">
        <v>13</v>
      </c>
      <c r="C137" s="6">
        <v>133</v>
      </c>
      <c r="D137" s="7">
        <v>20.428609853773647</v>
      </c>
      <c r="E137" s="6">
        <f t="shared" si="42"/>
        <v>16.105147396410405</v>
      </c>
      <c r="F137" s="6">
        <f t="shared" si="43"/>
        <v>1.2684522128823781</v>
      </c>
      <c r="G137">
        <f t="shared" si="44"/>
        <v>1.1336758118692174</v>
      </c>
      <c r="H137">
        <f t="shared" si="45"/>
        <v>18.258016049898981</v>
      </c>
      <c r="I137" s="4">
        <f t="shared" si="46"/>
        <v>-2.1705938038746666</v>
      </c>
      <c r="J137" s="5">
        <f t="shared" si="47"/>
        <v>4.7114774614190944</v>
      </c>
      <c r="K137">
        <f t="shared" si="34"/>
        <v>2020</v>
      </c>
      <c r="L137">
        <f t="shared" si="35"/>
        <v>13</v>
      </c>
      <c r="M137">
        <v>613</v>
      </c>
      <c r="N137">
        <f t="shared" si="48"/>
        <v>30.058303179851411</v>
      </c>
      <c r="O137">
        <f t="shared" si="49"/>
        <v>34.076371260829127</v>
      </c>
      <c r="P137">
        <f>O137-P$3*O137</f>
        <v>30.668734134746213</v>
      </c>
    </row>
    <row r="138" spans="1:16" x14ac:dyDescent="0.25">
      <c r="A138">
        <v>2000</v>
      </c>
      <c r="B138" s="6">
        <v>14</v>
      </c>
      <c r="C138" s="6">
        <v>134</v>
      </c>
      <c r="D138" s="7">
        <v>18.436651689735864</v>
      </c>
      <c r="E138" s="6">
        <f t="shared" si="42"/>
        <v>16.126097702774373</v>
      </c>
      <c r="F138" s="6">
        <f t="shared" si="43"/>
        <v>1.1432804159783787</v>
      </c>
      <c r="G138">
        <f t="shared" si="44"/>
        <v>1.174941005704121</v>
      </c>
      <c r="H138">
        <f t="shared" si="45"/>
        <v>18.947213452980638</v>
      </c>
      <c r="I138" s="4">
        <f t="shared" si="46"/>
        <v>0.5105617632447732</v>
      </c>
      <c r="J138" s="5">
        <f t="shared" si="47"/>
        <v>0.26067331408761185</v>
      </c>
      <c r="K138">
        <f t="shared" si="34"/>
        <v>2020</v>
      </c>
      <c r="L138">
        <f t="shared" si="35"/>
        <v>14</v>
      </c>
      <c r="M138">
        <v>614</v>
      </c>
      <c r="N138">
        <f t="shared" si="48"/>
        <v>30.097404384261331</v>
      </c>
      <c r="O138">
        <f t="shared" si="49"/>
        <v>35.362674576327628</v>
      </c>
      <c r="P138">
        <f t="shared" ref="P138:P144" si="51">O138-P$3*O138</f>
        <v>31.826407118694863</v>
      </c>
    </row>
    <row r="139" spans="1:16" x14ac:dyDescent="0.25">
      <c r="A139">
        <v>2000</v>
      </c>
      <c r="B139" s="6">
        <v>15</v>
      </c>
      <c r="C139" s="6">
        <v>135</v>
      </c>
      <c r="D139" s="7">
        <v>19.321378051483656</v>
      </c>
      <c r="E139" s="6">
        <f t="shared" si="42"/>
        <v>16.147075262247299</v>
      </c>
      <c r="F139" s="6">
        <f t="shared" si="43"/>
        <v>1.1965868578477517</v>
      </c>
      <c r="G139">
        <f t="shared" si="44"/>
        <v>1.1743772411810198</v>
      </c>
      <c r="H139">
        <f t="shared" si="45"/>
        <v>18.962757699620276</v>
      </c>
      <c r="I139" s="4">
        <f t="shared" si="46"/>
        <v>-0.35862035186337948</v>
      </c>
      <c r="J139" s="5">
        <f t="shared" si="47"/>
        <v>0.12860855677061411</v>
      </c>
      <c r="K139">
        <f t="shared" si="34"/>
        <v>2020</v>
      </c>
      <c r="L139">
        <f t="shared" si="35"/>
        <v>15</v>
      </c>
      <c r="M139">
        <v>615</v>
      </c>
      <c r="N139">
        <f t="shared" si="48"/>
        <v>30.136556453291828</v>
      </c>
      <c r="O139">
        <f t="shared" si="49"/>
        <v>35.391686026312918</v>
      </c>
      <c r="P139">
        <f t="shared" si="51"/>
        <v>31.852517423681626</v>
      </c>
    </row>
    <row r="140" spans="1:16" x14ac:dyDescent="0.25">
      <c r="A140">
        <v>2000</v>
      </c>
      <c r="B140" s="6">
        <v>16</v>
      </c>
      <c r="C140" s="6">
        <v>136</v>
      </c>
      <c r="D140" s="7">
        <v>19.143861297555535</v>
      </c>
      <c r="E140" s="6">
        <f t="shared" si="42"/>
        <v>16.168080110281259</v>
      </c>
      <c r="F140" s="6">
        <f t="shared" si="43"/>
        <v>1.1840528477702172</v>
      </c>
      <c r="G140">
        <f t="shared" si="44"/>
        <v>1.1963311887595514</v>
      </c>
      <c r="H140">
        <f t="shared" si="45"/>
        <v>19.342378498292437</v>
      </c>
      <c r="I140" s="4">
        <f t="shared" si="46"/>
        <v>0.1985172007369016</v>
      </c>
      <c r="J140" s="5">
        <f t="shared" si="47"/>
        <v>3.9409078988415287E-2</v>
      </c>
      <c r="K140">
        <f t="shared" si="34"/>
        <v>2020</v>
      </c>
      <c r="L140">
        <f t="shared" si="35"/>
        <v>16</v>
      </c>
      <c r="M140">
        <v>616</v>
      </c>
      <c r="N140">
        <f t="shared" si="48"/>
        <v>30.175759453109894</v>
      </c>
      <c r="O140">
        <f t="shared" si="49"/>
        <v>36.100202178261227</v>
      </c>
      <c r="P140">
        <f t="shared" si="51"/>
        <v>32.490181960435102</v>
      </c>
    </row>
    <row r="141" spans="1:16" x14ac:dyDescent="0.25">
      <c r="A141">
        <v>2000</v>
      </c>
      <c r="B141" s="6">
        <v>17</v>
      </c>
      <c r="C141" s="6">
        <v>137</v>
      </c>
      <c r="D141" s="7">
        <v>22.192396454062926</v>
      </c>
      <c r="E141" s="6">
        <f t="shared" si="42"/>
        <v>16.189112282374456</v>
      </c>
      <c r="F141" s="6">
        <f t="shared" si="43"/>
        <v>1.3708223197774974</v>
      </c>
      <c r="G141">
        <f t="shared" si="44"/>
        <v>1.1911013359008755</v>
      </c>
      <c r="H141">
        <f t="shared" si="45"/>
        <v>19.282873266585487</v>
      </c>
      <c r="I141" s="4">
        <f t="shared" si="46"/>
        <v>-2.9095231874774399</v>
      </c>
      <c r="J141" s="5">
        <f t="shared" si="47"/>
        <v>8.4653251784688823</v>
      </c>
      <c r="K141">
        <f t="shared" si="34"/>
        <v>2020</v>
      </c>
      <c r="L141">
        <f t="shared" si="35"/>
        <v>17</v>
      </c>
      <c r="M141">
        <v>617</v>
      </c>
      <c r="N141">
        <f t="shared" si="48"/>
        <v>30.215013449968623</v>
      </c>
      <c r="O141">
        <f t="shared" si="49"/>
        <v>35.989142884520547</v>
      </c>
      <c r="P141">
        <f t="shared" si="51"/>
        <v>32.390228596068489</v>
      </c>
    </row>
    <row r="142" spans="1:16" x14ac:dyDescent="0.25">
      <c r="A142">
        <v>2000</v>
      </c>
      <c r="B142" s="6">
        <v>18</v>
      </c>
      <c r="C142" s="6">
        <v>138</v>
      </c>
      <c r="D142" s="7">
        <v>20.513089708595874</v>
      </c>
      <c r="E142" s="6">
        <f t="shared" si="42"/>
        <v>16.210171814071259</v>
      </c>
      <c r="F142" s="6">
        <f t="shared" si="43"/>
        <v>1.2654455451724123</v>
      </c>
      <c r="G142">
        <f t="shared" si="44"/>
        <v>1.2038293859259221</v>
      </c>
      <c r="H142">
        <f t="shared" si="45"/>
        <v>19.514281180687096</v>
      </c>
      <c r="I142" s="4">
        <f t="shared" si="46"/>
        <v>-0.99880852790877839</v>
      </c>
      <c r="J142" s="5">
        <f t="shared" si="47"/>
        <v>0.99761847542330095</v>
      </c>
      <c r="K142">
        <f t="shared" si="34"/>
        <v>2020</v>
      </c>
      <c r="L142">
        <f t="shared" si="35"/>
        <v>18</v>
      </c>
      <c r="M142">
        <v>618</v>
      </c>
      <c r="N142">
        <f t="shared" si="48"/>
        <v>30.25431851020728</v>
      </c>
      <c r="O142">
        <f t="shared" si="49"/>
        <v>36.421037673750092</v>
      </c>
      <c r="P142">
        <f t="shared" si="51"/>
        <v>32.77893390637508</v>
      </c>
    </row>
    <row r="143" spans="1:16" x14ac:dyDescent="0.25">
      <c r="A143">
        <v>2000</v>
      </c>
      <c r="B143" s="6">
        <v>19</v>
      </c>
      <c r="C143" s="6">
        <v>139</v>
      </c>
      <c r="D143" s="7">
        <v>19.671753681569164</v>
      </c>
      <c r="E143" s="6">
        <f t="shared" si="42"/>
        <v>16.231258740962293</v>
      </c>
      <c r="F143" s="6">
        <f t="shared" si="43"/>
        <v>1.2119672291295689</v>
      </c>
      <c r="G143">
        <f t="shared" si="44"/>
        <v>1.1549675253573866</v>
      </c>
      <c r="H143">
        <f t="shared" si="45"/>
        <v>18.74657674148467</v>
      </c>
      <c r="I143" s="4">
        <f t="shared" si="46"/>
        <v>-0.92517694008449425</v>
      </c>
      <c r="J143" s="5">
        <f t="shared" si="47"/>
        <v>0.85595237046410788</v>
      </c>
      <c r="K143">
        <f t="shared" si="34"/>
        <v>2020</v>
      </c>
      <c r="L143">
        <f t="shared" si="35"/>
        <v>19</v>
      </c>
      <c r="M143">
        <v>619</v>
      </c>
      <c r="N143">
        <f t="shared" si="48"/>
        <v>30.293674700251412</v>
      </c>
      <c r="O143">
        <f t="shared" si="49"/>
        <v>34.988210502531039</v>
      </c>
      <c r="P143">
        <f t="shared" si="51"/>
        <v>31.489389452277933</v>
      </c>
    </row>
    <row r="144" spans="1:16" x14ac:dyDescent="0.25">
      <c r="A144">
        <v>2000</v>
      </c>
      <c r="B144" s="6">
        <v>20</v>
      </c>
      <c r="C144" s="6">
        <v>140</v>
      </c>
      <c r="D144" s="7">
        <v>19.462241529948461</v>
      </c>
      <c r="E144" s="6">
        <f t="shared" si="42"/>
        <v>16.252373098684455</v>
      </c>
      <c r="F144" s="6">
        <f t="shared" si="43"/>
        <v>1.1975015225022017</v>
      </c>
      <c r="G144">
        <f t="shared" si="44"/>
        <v>1.1302576191698797</v>
      </c>
      <c r="H144">
        <f t="shared" si="45"/>
        <v>18.369368524379691</v>
      </c>
      <c r="I144" s="4">
        <f t="shared" si="46"/>
        <v>-1.0928730055687694</v>
      </c>
      <c r="J144" s="5">
        <f t="shared" si="47"/>
        <v>1.1943714063009154</v>
      </c>
      <c r="K144">
        <f t="shared" si="34"/>
        <v>2020</v>
      </c>
      <c r="L144">
        <f t="shared" si="35"/>
        <v>20</v>
      </c>
      <c r="M144">
        <v>620</v>
      </c>
      <c r="N144">
        <f t="shared" si="48"/>
        <v>30.333082086613004</v>
      </c>
      <c r="O144">
        <f t="shared" si="49"/>
        <v>34.284197141299742</v>
      </c>
      <c r="P144">
        <f t="shared" si="51"/>
        <v>30.85577742716977</v>
      </c>
    </row>
    <row r="145" spans="1:16" x14ac:dyDescent="0.25">
      <c r="A145">
        <v>2000</v>
      </c>
      <c r="B145" s="6">
        <v>21</v>
      </c>
      <c r="C145" s="6">
        <v>141</v>
      </c>
      <c r="D145" s="7">
        <v>18.084590046774981</v>
      </c>
      <c r="E145" s="6">
        <f t="shared" si="42"/>
        <v>16.273514922921027</v>
      </c>
      <c r="F145" s="6">
        <f t="shared" si="43"/>
        <v>1.1112897325766469</v>
      </c>
      <c r="G145">
        <f t="shared" si="44"/>
        <v>1.1082606466464826</v>
      </c>
      <c r="H145">
        <f t="shared" si="45"/>
        <v>18.035296171687641</v>
      </c>
      <c r="I145" s="4">
        <f t="shared" si="46"/>
        <v>-4.9293875087339956E-2</v>
      </c>
      <c r="J145" s="5">
        <f t="shared" si="47"/>
        <v>2.4298861211262748E-3</v>
      </c>
      <c r="K145">
        <f t="shared" si="34"/>
        <v>2020</v>
      </c>
      <c r="L145">
        <f t="shared" si="35"/>
        <v>21</v>
      </c>
      <c r="M145">
        <v>621</v>
      </c>
      <c r="N145">
        <f t="shared" si="48"/>
        <v>30.372540735890535</v>
      </c>
      <c r="O145">
        <f t="shared" si="49"/>
        <v>33.660691636254676</v>
      </c>
      <c r="P145">
        <f>O145</f>
        <v>33.660691636254676</v>
      </c>
    </row>
    <row r="146" spans="1:16" x14ac:dyDescent="0.25">
      <c r="A146">
        <v>2000</v>
      </c>
      <c r="B146" s="6">
        <v>22</v>
      </c>
      <c r="C146" s="6">
        <v>142</v>
      </c>
      <c r="D146" s="7">
        <v>18.198076327893851</v>
      </c>
      <c r="E146" s="6">
        <f t="shared" si="42"/>
        <v>16.294684249401687</v>
      </c>
      <c r="F146" s="6">
        <f t="shared" si="43"/>
        <v>1.1168106143917489</v>
      </c>
      <c r="G146">
        <f t="shared" si="44"/>
        <v>1.0779945497435119</v>
      </c>
      <c r="H146">
        <f t="shared" si="45"/>
        <v>17.565580810646466</v>
      </c>
      <c r="I146" s="4">
        <f t="shared" si="46"/>
        <v>-0.63249551724738495</v>
      </c>
      <c r="J146" s="5">
        <f t="shared" si="47"/>
        <v>0.40005057933803706</v>
      </c>
      <c r="K146">
        <f t="shared" si="34"/>
        <v>2020</v>
      </c>
      <c r="L146">
        <f t="shared" si="35"/>
        <v>22</v>
      </c>
      <c r="M146">
        <v>622</v>
      </c>
      <c r="N146">
        <f t="shared" si="48"/>
        <v>30.412050714769144</v>
      </c>
      <c r="O146">
        <f t="shared" si="49"/>
        <v>32.784024917044412</v>
      </c>
      <c r="P146">
        <f t="shared" ref="P146:P148" si="52">O146</f>
        <v>32.784024917044412</v>
      </c>
    </row>
    <row r="147" spans="1:16" x14ac:dyDescent="0.25">
      <c r="A147">
        <v>2000</v>
      </c>
      <c r="B147" s="6">
        <v>23</v>
      </c>
      <c r="C147" s="6">
        <v>143</v>
      </c>
      <c r="D147" s="7">
        <v>16.517519850827185</v>
      </c>
      <c r="E147" s="6">
        <f t="shared" si="42"/>
        <v>16.315881113902609</v>
      </c>
      <c r="F147" s="6">
        <f t="shared" si="43"/>
        <v>1.0123584338177583</v>
      </c>
      <c r="G147">
        <f t="shared" si="44"/>
        <v>1.0313155336648572</v>
      </c>
      <c r="H147">
        <f t="shared" si="45"/>
        <v>16.826821638196833</v>
      </c>
      <c r="I147" s="4">
        <f t="shared" si="46"/>
        <v>0.3093017873696482</v>
      </c>
      <c r="J147" s="5">
        <f t="shared" si="47"/>
        <v>9.5667595670059058E-2</v>
      </c>
      <c r="K147">
        <f t="shared" si="34"/>
        <v>2020</v>
      </c>
      <c r="L147">
        <f t="shared" si="35"/>
        <v>23</v>
      </c>
      <c r="M147">
        <v>623</v>
      </c>
      <c r="N147">
        <f t="shared" si="48"/>
        <v>30.451612090020692</v>
      </c>
      <c r="O147">
        <f t="shared" si="49"/>
        <v>31.405220573574908</v>
      </c>
      <c r="P147">
        <f t="shared" si="52"/>
        <v>31.405220573574908</v>
      </c>
    </row>
    <row r="148" spans="1:16" x14ac:dyDescent="0.25">
      <c r="A148">
        <v>2000</v>
      </c>
      <c r="B148" s="6">
        <v>24</v>
      </c>
      <c r="C148" s="6">
        <v>144</v>
      </c>
      <c r="D148" s="7">
        <v>14.401485109671917</v>
      </c>
      <c r="E148" s="6">
        <f t="shared" si="42"/>
        <v>16.337105552246499</v>
      </c>
      <c r="F148" s="6">
        <f t="shared" si="43"/>
        <v>0.88151998918141183</v>
      </c>
      <c r="G148">
        <f t="shared" si="44"/>
        <v>0.93879604034404873</v>
      </c>
      <c r="H148">
        <f t="shared" si="45"/>
        <v>15.337210003131787</v>
      </c>
      <c r="I148" s="4">
        <f t="shared" si="46"/>
        <v>0.93572489345987009</v>
      </c>
      <c r="J148" s="5">
        <f t="shared" si="47"/>
        <v>0.8755810762404852</v>
      </c>
      <c r="K148">
        <f t="shared" si="34"/>
        <v>2020</v>
      </c>
      <c r="L148">
        <f t="shared" si="35"/>
        <v>24</v>
      </c>
      <c r="M148">
        <v>624</v>
      </c>
      <c r="N148">
        <f t="shared" si="48"/>
        <v>30.491224928503929</v>
      </c>
      <c r="O148">
        <f t="shared" si="49"/>
        <v>28.62504122811924</v>
      </c>
      <c r="P148">
        <f t="shared" si="52"/>
        <v>28.62504122811924</v>
      </c>
    </row>
    <row r="149" spans="1:16" x14ac:dyDescent="0.25">
      <c r="A149">
        <v>2001</v>
      </c>
      <c r="B149" s="6">
        <v>1</v>
      </c>
      <c r="C149" s="6">
        <v>145</v>
      </c>
      <c r="D149" s="7">
        <v>15.567696047305139</v>
      </c>
      <c r="E149" s="6">
        <f t="shared" si="42"/>
        <v>16.358357600302661</v>
      </c>
      <c r="F149" s="6">
        <f t="shared" si="43"/>
        <v>0.95166620193075535</v>
      </c>
      <c r="G149">
        <f t="shared" si="44"/>
        <v>0.89289758795302399</v>
      </c>
      <c r="H149">
        <f t="shared" si="45"/>
        <v>14.606338044183264</v>
      </c>
      <c r="I149" s="4">
        <f t="shared" si="46"/>
        <v>-0.96135800312187492</v>
      </c>
      <c r="J149" s="5">
        <f t="shared" si="47"/>
        <v>0.92420921016647883</v>
      </c>
      <c r="K149">
        <f t="shared" si="34"/>
        <v>2021</v>
      </c>
      <c r="L149">
        <f t="shared" si="35"/>
        <v>1</v>
      </c>
      <c r="M149">
        <v>625</v>
      </c>
      <c r="N149">
        <f t="shared" si="48"/>
        <v>30.530889297164549</v>
      </c>
      <c r="O149">
        <f t="shared" si="49"/>
        <v>27.260957411499021</v>
      </c>
      <c r="P149">
        <f>O149+P$3*O161</f>
        <v>30.776588765521943</v>
      </c>
    </row>
    <row r="150" spans="1:16" x14ac:dyDescent="0.25">
      <c r="A150">
        <v>2001</v>
      </c>
      <c r="B150" s="6">
        <v>2</v>
      </c>
      <c r="C150" s="6">
        <v>146</v>
      </c>
      <c r="D150" s="7">
        <v>13.556531657768449</v>
      </c>
      <c r="E150" s="6">
        <f t="shared" si="42"/>
        <v>16.379637293987059</v>
      </c>
      <c r="F150" s="6">
        <f t="shared" si="43"/>
        <v>0.82764541207179432</v>
      </c>
      <c r="G150">
        <f t="shared" si="44"/>
        <v>0.82306137189660389</v>
      </c>
      <c r="H150">
        <f t="shared" si="45"/>
        <v>13.481446742357766</v>
      </c>
      <c r="I150" s="4">
        <f t="shared" si="46"/>
        <v>-7.508491541068274E-2</v>
      </c>
      <c r="J150" s="5">
        <f t="shared" si="47"/>
        <v>5.6377445222293822E-3</v>
      </c>
      <c r="K150">
        <f t="shared" si="34"/>
        <v>2021</v>
      </c>
      <c r="L150">
        <f t="shared" si="35"/>
        <v>2</v>
      </c>
      <c r="M150">
        <v>626</v>
      </c>
      <c r="N150">
        <f t="shared" si="48"/>
        <v>30.570605263035347</v>
      </c>
      <c r="O150">
        <f t="shared" si="49"/>
        <v>25.161484307503411</v>
      </c>
      <c r="P150">
        <f t="shared" ref="P150:P156" si="53">O150+P$3*O162</f>
        <v>28.809822522598374</v>
      </c>
    </row>
    <row r="151" spans="1:16" x14ac:dyDescent="0.25">
      <c r="A151">
        <v>2001</v>
      </c>
      <c r="B151" s="6">
        <v>3</v>
      </c>
      <c r="C151" s="6">
        <v>147</v>
      </c>
      <c r="D151" s="7">
        <v>12.156948792972679</v>
      </c>
      <c r="E151" s="6">
        <f t="shared" si="42"/>
        <v>16.400944669262383</v>
      </c>
      <c r="F151" s="6">
        <f t="shared" si="43"/>
        <v>0.74123466898565094</v>
      </c>
      <c r="G151">
        <f t="shared" si="44"/>
        <v>0.78408852525718453</v>
      </c>
      <c r="H151">
        <f t="shared" si="45"/>
        <v>12.859792518546625</v>
      </c>
      <c r="I151" s="4">
        <f t="shared" si="46"/>
        <v>0.70284372557394548</v>
      </c>
      <c r="J151" s="5">
        <f t="shared" si="47"/>
        <v>0.49398930257866358</v>
      </c>
      <c r="K151">
        <f t="shared" si="34"/>
        <v>2021</v>
      </c>
      <c r="L151">
        <f t="shared" si="35"/>
        <v>3</v>
      </c>
      <c r="M151">
        <v>627</v>
      </c>
      <c r="N151">
        <f t="shared" si="48"/>
        <v>30.610372893236313</v>
      </c>
      <c r="O151">
        <f t="shared" si="49"/>
        <v>24.001242139430158</v>
      </c>
      <c r="P151">
        <f t="shared" si="53"/>
        <v>27.652573442093431</v>
      </c>
    </row>
    <row r="152" spans="1:16" x14ac:dyDescent="0.25">
      <c r="A152">
        <v>2001</v>
      </c>
      <c r="B152" s="6">
        <v>4</v>
      </c>
      <c r="C152" s="6">
        <v>148</v>
      </c>
      <c r="D152" s="7">
        <v>13.078988143166692</v>
      </c>
      <c r="E152" s="6">
        <f t="shared" si="42"/>
        <v>16.422279762138103</v>
      </c>
      <c r="F152" s="6">
        <f t="shared" si="43"/>
        <v>0.79641732649814934</v>
      </c>
      <c r="G152">
        <f t="shared" si="44"/>
        <v>0.77369478745822873</v>
      </c>
      <c r="H152">
        <f t="shared" si="45"/>
        <v>12.705832250147012</v>
      </c>
      <c r="I152" s="4">
        <f t="shared" si="46"/>
        <v>-0.37315589301968011</v>
      </c>
      <c r="J152" s="5">
        <f t="shared" si="47"/>
        <v>0.13924532049531493</v>
      </c>
      <c r="K152">
        <f t="shared" si="34"/>
        <v>2021</v>
      </c>
      <c r="L152">
        <f t="shared" si="35"/>
        <v>4</v>
      </c>
      <c r="M152">
        <v>628</v>
      </c>
      <c r="N152">
        <f t="shared" si="48"/>
        <v>30.650192254974765</v>
      </c>
      <c r="O152">
        <f t="shared" si="49"/>
        <v>23.713893982266548</v>
      </c>
      <c r="P152">
        <f t="shared" si="53"/>
        <v>27.438322316874782</v>
      </c>
    </row>
    <row r="153" spans="1:16" x14ac:dyDescent="0.25">
      <c r="A153">
        <v>2001</v>
      </c>
      <c r="B153" s="6">
        <v>5</v>
      </c>
      <c r="C153" s="6">
        <v>149</v>
      </c>
      <c r="D153" s="7">
        <v>12.950072663219585</v>
      </c>
      <c r="E153" s="6">
        <f t="shared" si="42"/>
        <v>16.443642608670526</v>
      </c>
      <c r="F153" s="6">
        <f t="shared" si="43"/>
        <v>0.78754281952048588</v>
      </c>
      <c r="G153">
        <f t="shared" si="44"/>
        <v>0.75346865662854667</v>
      </c>
      <c r="H153">
        <f t="shared" si="45"/>
        <v>12.389769306434912</v>
      </c>
      <c r="I153" s="4">
        <f t="shared" si="46"/>
        <v>-0.56030335678467225</v>
      </c>
      <c r="J153" s="5">
        <f t="shared" si="47"/>
        <v>0.31393985162417171</v>
      </c>
      <c r="K153">
        <f t="shared" si="34"/>
        <v>2021</v>
      </c>
      <c r="L153">
        <f t="shared" si="35"/>
        <v>5</v>
      </c>
      <c r="M153">
        <v>629</v>
      </c>
      <c r="N153">
        <f t="shared" si="48"/>
        <v>30.690063415545414</v>
      </c>
      <c r="O153">
        <f t="shared" si="49"/>
        <v>23.124000853555909</v>
      </c>
      <c r="P153">
        <f t="shared" si="53"/>
        <v>26.836971291657445</v>
      </c>
    </row>
    <row r="154" spans="1:16" x14ac:dyDescent="0.25">
      <c r="A154">
        <v>2001</v>
      </c>
      <c r="B154" s="6">
        <v>6</v>
      </c>
      <c r="C154" s="6">
        <v>150</v>
      </c>
      <c r="D154" s="7">
        <v>13.075944661687096</v>
      </c>
      <c r="E154" s="6">
        <f t="shared" si="42"/>
        <v>16.465033244962871</v>
      </c>
      <c r="F154" s="6">
        <f t="shared" si="43"/>
        <v>0.79416448586202548</v>
      </c>
      <c r="G154">
        <f t="shared" si="44"/>
        <v>0.78013861363950232</v>
      </c>
      <c r="H154">
        <f t="shared" si="45"/>
        <v>12.845008209253651</v>
      </c>
      <c r="I154" s="4">
        <f t="shared" si="46"/>
        <v>-0.23093645243344518</v>
      </c>
      <c r="J154" s="5">
        <f t="shared" si="47"/>
        <v>5.333164506254489E-2</v>
      </c>
      <c r="K154">
        <f t="shared" si="34"/>
        <v>2021</v>
      </c>
      <c r="L154">
        <f t="shared" si="35"/>
        <v>6</v>
      </c>
      <c r="M154">
        <v>630</v>
      </c>
      <c r="N154">
        <f t="shared" si="48"/>
        <v>30.729986442330535</v>
      </c>
      <c r="O154">
        <f t="shared" si="49"/>
        <v>23.973649020280448</v>
      </c>
      <c r="P154">
        <f t="shared" si="53"/>
        <v>27.731177690566756</v>
      </c>
    </row>
    <row r="155" spans="1:16" x14ac:dyDescent="0.25">
      <c r="A155">
        <v>2001</v>
      </c>
      <c r="B155" s="6">
        <v>7</v>
      </c>
      <c r="C155" s="6">
        <v>151</v>
      </c>
      <c r="D155" s="7">
        <v>13.755110001946701</v>
      </c>
      <c r="E155" s="6">
        <f t="shared" si="42"/>
        <v>16.486451707165322</v>
      </c>
      <c r="F155" s="6">
        <f t="shared" si="43"/>
        <v>0.83432810445006012</v>
      </c>
      <c r="G155">
        <f t="shared" si="44"/>
        <v>0.81032923027351311</v>
      </c>
      <c r="H155">
        <f t="shared" si="45"/>
        <v>13.359453721808721</v>
      </c>
      <c r="I155" s="4">
        <f t="shared" si="46"/>
        <v>-0.39565628013797927</v>
      </c>
      <c r="J155" s="5">
        <f t="shared" si="47"/>
        <v>0.15654389201262311</v>
      </c>
      <c r="K155">
        <f t="shared" si="34"/>
        <v>2021</v>
      </c>
      <c r="L155">
        <f t="shared" si="35"/>
        <v>7</v>
      </c>
      <c r="M155">
        <v>631</v>
      </c>
      <c r="N155">
        <f t="shared" si="48"/>
        <v>30.769961402800064</v>
      </c>
      <c r="O155">
        <f t="shared" si="49"/>
        <v>24.933799139076683</v>
      </c>
      <c r="P155">
        <f t="shared" si="53"/>
        <v>28.543504201929061</v>
      </c>
    </row>
    <row r="156" spans="1:16" x14ac:dyDescent="0.25">
      <c r="A156">
        <v>2001</v>
      </c>
      <c r="B156" s="6">
        <v>8</v>
      </c>
      <c r="C156" s="6">
        <v>152</v>
      </c>
      <c r="D156" s="7">
        <v>14.363697790926526</v>
      </c>
      <c r="E156" s="6">
        <f t="shared" si="42"/>
        <v>16.507898031475083</v>
      </c>
      <c r="F156" s="6">
        <f t="shared" si="43"/>
        <v>0.87011064422252438</v>
      </c>
      <c r="G156">
        <f t="shared" si="44"/>
        <v>0.88188374645635181</v>
      </c>
      <c r="H156">
        <f t="shared" si="45"/>
        <v>14.558046962116681</v>
      </c>
      <c r="I156" s="4">
        <f t="shared" si="46"/>
        <v>0.19434917119015438</v>
      </c>
      <c r="J156" s="5">
        <f t="shared" si="47"/>
        <v>3.7771600342299934E-2</v>
      </c>
      <c r="K156">
        <f t="shared" si="34"/>
        <v>2021</v>
      </c>
      <c r="L156">
        <f t="shared" si="35"/>
        <v>8</v>
      </c>
      <c r="M156">
        <v>632</v>
      </c>
      <c r="N156">
        <f t="shared" si="48"/>
        <v>30.809988364511689</v>
      </c>
      <c r="O156">
        <f t="shared" si="49"/>
        <v>27.170827967172176</v>
      </c>
      <c r="P156">
        <f t="shared" si="53"/>
        <v>30.707900547315312</v>
      </c>
    </row>
    <row r="157" spans="1:16" x14ac:dyDescent="0.25">
      <c r="A157">
        <v>2001</v>
      </c>
      <c r="B157" s="6">
        <v>9</v>
      </c>
      <c r="C157" s="6">
        <v>153</v>
      </c>
      <c r="D157" s="7">
        <v>16.651477444440619</v>
      </c>
      <c r="E157" s="6">
        <f t="shared" si="42"/>
        <v>16.52937225413644</v>
      </c>
      <c r="F157" s="6">
        <f t="shared" si="43"/>
        <v>1.0073871644020616</v>
      </c>
      <c r="G157">
        <f t="shared" si="44"/>
        <v>0.98921104236092727</v>
      </c>
      <c r="H157">
        <f t="shared" si="45"/>
        <v>16.351037557086098</v>
      </c>
      <c r="I157" s="4">
        <f t="shared" si="46"/>
        <v>-0.30043988735452132</v>
      </c>
      <c r="J157" s="5">
        <f t="shared" si="47"/>
        <v>9.0264125913597462E-2</v>
      </c>
      <c r="K157">
        <f t="shared" si="34"/>
        <v>2021</v>
      </c>
      <c r="L157">
        <f t="shared" si="35"/>
        <v>9</v>
      </c>
      <c r="M157">
        <v>633</v>
      </c>
      <c r="N157">
        <f t="shared" si="48"/>
        <v>30.85006739511098</v>
      </c>
      <c r="O157">
        <f t="shared" si="49"/>
        <v>30.517227324822588</v>
      </c>
      <c r="P157">
        <f>O157</f>
        <v>30.517227324822588</v>
      </c>
    </row>
    <row r="158" spans="1:16" x14ac:dyDescent="0.25">
      <c r="A158">
        <v>2001</v>
      </c>
      <c r="B158" s="6">
        <v>10</v>
      </c>
      <c r="C158" s="6">
        <v>154</v>
      </c>
      <c r="D158" s="7">
        <v>17.540786365878933</v>
      </c>
      <c r="E158" s="6">
        <f t="shared" si="42"/>
        <v>16.550874411440848</v>
      </c>
      <c r="F158" s="6">
        <f t="shared" si="43"/>
        <v>1.0598102510978999</v>
      </c>
      <c r="G158">
        <f t="shared" si="44"/>
        <v>1.0271092697684212</v>
      </c>
      <c r="H158">
        <f t="shared" si="45"/>
        <v>16.999556530763858</v>
      </c>
      <c r="I158" s="4">
        <f t="shared" si="46"/>
        <v>-0.54122983511507528</v>
      </c>
      <c r="J158" s="5">
        <f t="shared" si="47"/>
        <v>0.29292973441869158</v>
      </c>
      <c r="K158">
        <f t="shared" ref="K158:K221" si="54">K134+1</f>
        <v>2021</v>
      </c>
      <c r="L158">
        <f t="shared" ref="L158:L221" si="55">L134</f>
        <v>10</v>
      </c>
      <c r="M158">
        <v>634</v>
      </c>
      <c r="N158">
        <f t="shared" si="48"/>
        <v>30.890198562331509</v>
      </c>
      <c r="O158">
        <f t="shared" si="49"/>
        <v>31.727609288357851</v>
      </c>
      <c r="P158">
        <f t="shared" ref="P158:P160" si="56">O158</f>
        <v>31.727609288357851</v>
      </c>
    </row>
    <row r="159" spans="1:16" x14ac:dyDescent="0.25">
      <c r="A159">
        <v>2001</v>
      </c>
      <c r="B159" s="6">
        <v>11</v>
      </c>
      <c r="C159" s="6">
        <v>155</v>
      </c>
      <c r="D159" s="7">
        <v>18.871664692271036</v>
      </c>
      <c r="E159" s="6">
        <f t="shared" si="42"/>
        <v>16.572404539726946</v>
      </c>
      <c r="F159" s="6">
        <f t="shared" si="43"/>
        <v>1.1387402864220675</v>
      </c>
      <c r="G159">
        <f t="shared" si="44"/>
        <v>1.0926895329076349</v>
      </c>
      <c r="H159">
        <f t="shared" si="45"/>
        <v>18.108492975670607</v>
      </c>
      <c r="I159" s="4">
        <f t="shared" si="46"/>
        <v>-0.7631717166004286</v>
      </c>
      <c r="J159" s="5">
        <f t="shared" si="47"/>
        <v>0.58243106901884489</v>
      </c>
      <c r="K159">
        <f t="shared" si="54"/>
        <v>2021</v>
      </c>
      <c r="L159">
        <f t="shared" si="55"/>
        <v>11</v>
      </c>
      <c r="M159">
        <v>635</v>
      </c>
      <c r="N159">
        <f t="shared" si="48"/>
        <v>30.930381933994965</v>
      </c>
      <c r="O159">
        <f t="shared" si="49"/>
        <v>33.797304588111707</v>
      </c>
      <c r="P159">
        <f t="shared" si="56"/>
        <v>33.797304588111707</v>
      </c>
    </row>
    <row r="160" spans="1:16" x14ac:dyDescent="0.25">
      <c r="A160">
        <v>2001</v>
      </c>
      <c r="B160" s="6">
        <v>12</v>
      </c>
      <c r="C160" s="6">
        <v>156</v>
      </c>
      <c r="D160" s="7">
        <v>16.015773836402627</v>
      </c>
      <c r="E160" s="6">
        <f t="shared" si="42"/>
        <v>16.593962675380663</v>
      </c>
      <c r="F160" s="6">
        <f t="shared" si="43"/>
        <v>0.96515667473231959</v>
      </c>
      <c r="G160">
        <f t="shared" si="44"/>
        <v>1.089267148138255</v>
      </c>
      <c r="H160">
        <f t="shared" si="45"/>
        <v>18.075258399724543</v>
      </c>
      <c r="I160" s="4">
        <f t="shared" si="46"/>
        <v>2.0594845633219165</v>
      </c>
      <c r="J160" s="5">
        <f t="shared" si="47"/>
        <v>4.2414766665612653</v>
      </c>
      <c r="K160">
        <f t="shared" si="54"/>
        <v>2021</v>
      </c>
      <c r="L160">
        <f t="shared" si="55"/>
        <v>12</v>
      </c>
      <c r="M160">
        <v>636</v>
      </c>
      <c r="N160">
        <f t="shared" si="48"/>
        <v>30.97061757801125</v>
      </c>
      <c r="O160">
        <f t="shared" si="49"/>
        <v>33.735276285280825</v>
      </c>
      <c r="P160">
        <f t="shared" si="56"/>
        <v>33.735276285280825</v>
      </c>
    </row>
    <row r="161" spans="1:16" x14ac:dyDescent="0.25">
      <c r="A161">
        <v>2001</v>
      </c>
      <c r="B161" s="6">
        <v>13</v>
      </c>
      <c r="C161" s="6">
        <v>157</v>
      </c>
      <c r="D161" s="7">
        <v>19.578481467597594</v>
      </c>
      <c r="E161" s="6">
        <f t="shared" si="42"/>
        <v>16.61554885483525</v>
      </c>
      <c r="F161" s="6">
        <f t="shared" si="43"/>
        <v>1.1783228853075238</v>
      </c>
      <c r="G161">
        <f t="shared" si="44"/>
        <v>1.1336758118692174</v>
      </c>
      <c r="H161">
        <f t="shared" si="45"/>
        <v>18.836645837657997</v>
      </c>
      <c r="I161" s="4">
        <f t="shared" si="46"/>
        <v>-0.7418356299395974</v>
      </c>
      <c r="J161" s="5">
        <f t="shared" si="47"/>
        <v>0.55032010184787927</v>
      </c>
      <c r="K161">
        <f t="shared" si="54"/>
        <v>2021</v>
      </c>
      <c r="L161">
        <f t="shared" si="55"/>
        <v>13</v>
      </c>
      <c r="M161">
        <v>637</v>
      </c>
      <c r="N161">
        <f t="shared" si="48"/>
        <v>31.010905562378611</v>
      </c>
      <c r="O161">
        <f t="shared" si="49"/>
        <v>35.156313540229199</v>
      </c>
      <c r="P161">
        <f>O161-P$3*O161</f>
        <v>31.640682186206277</v>
      </c>
    </row>
    <row r="162" spans="1:16" x14ac:dyDescent="0.25">
      <c r="A162">
        <v>2001</v>
      </c>
      <c r="B162" s="6">
        <v>14</v>
      </c>
      <c r="C162" s="6">
        <v>158</v>
      </c>
      <c r="D162" s="7">
        <v>20.97693935700671</v>
      </c>
      <c r="E162" s="6">
        <f t="shared" si="42"/>
        <v>16.637163114571358</v>
      </c>
      <c r="F162" s="6">
        <f t="shared" si="43"/>
        <v>1.2608483316866947</v>
      </c>
      <c r="G162">
        <f t="shared" si="44"/>
        <v>1.174941005704121</v>
      </c>
      <c r="H162">
        <f t="shared" si="45"/>
        <v>19.547685161897977</v>
      </c>
      <c r="I162" s="4">
        <f t="shared" si="46"/>
        <v>-1.429254195108733</v>
      </c>
      <c r="J162" s="5">
        <f t="shared" si="47"/>
        <v>2.0427675542359123</v>
      </c>
      <c r="K162">
        <f t="shared" si="54"/>
        <v>2021</v>
      </c>
      <c r="L162">
        <f t="shared" si="55"/>
        <v>14</v>
      </c>
      <c r="M162">
        <v>638</v>
      </c>
      <c r="N162">
        <f t="shared" si="48"/>
        <v>31.051245955183752</v>
      </c>
      <c r="O162">
        <f t="shared" si="49"/>
        <v>36.483382150949616</v>
      </c>
      <c r="P162">
        <f t="shared" ref="P162:P168" si="57">O162-P$3*O162</f>
        <v>32.835043935854657</v>
      </c>
    </row>
    <row r="163" spans="1:16" x14ac:dyDescent="0.25">
      <c r="A163">
        <v>2001</v>
      </c>
      <c r="B163" s="6">
        <v>15</v>
      </c>
      <c r="C163" s="6">
        <v>159</v>
      </c>
      <c r="D163" s="7">
        <v>18.108976009267728</v>
      </c>
      <c r="E163" s="6">
        <f t="shared" si="42"/>
        <v>16.658805491117086</v>
      </c>
      <c r="F163" s="6">
        <f t="shared" si="43"/>
        <v>1.0870512906176804</v>
      </c>
      <c r="G163">
        <f t="shared" si="44"/>
        <v>1.1743772411810198</v>
      </c>
      <c r="H163">
        <f t="shared" si="45"/>
        <v>19.563722034029308</v>
      </c>
      <c r="I163" s="4">
        <f t="shared" si="46"/>
        <v>1.4547460247615795</v>
      </c>
      <c r="J163" s="5">
        <f t="shared" si="47"/>
        <v>2.1162859965596184</v>
      </c>
      <c r="K163">
        <f t="shared" si="54"/>
        <v>2021</v>
      </c>
      <c r="L163">
        <f t="shared" si="55"/>
        <v>15</v>
      </c>
      <c r="M163">
        <v>639</v>
      </c>
      <c r="N163">
        <f t="shared" si="48"/>
        <v>31.091638824601951</v>
      </c>
      <c r="O163">
        <f t="shared" si="49"/>
        <v>36.513313026632723</v>
      </c>
      <c r="P163">
        <f t="shared" si="57"/>
        <v>32.86198172396945</v>
      </c>
    </row>
    <row r="164" spans="1:16" x14ac:dyDescent="0.25">
      <c r="A164">
        <v>2001</v>
      </c>
      <c r="B164" s="6">
        <v>16</v>
      </c>
      <c r="C164" s="6">
        <v>160</v>
      </c>
      <c r="D164" s="7">
        <v>19.997258851885665</v>
      </c>
      <c r="E164" s="6">
        <f t="shared" si="42"/>
        <v>16.680476021048062</v>
      </c>
      <c r="F164" s="6">
        <f t="shared" si="43"/>
        <v>1.1988422168919137</v>
      </c>
      <c r="G164">
        <f t="shared" si="44"/>
        <v>1.1963311887595514</v>
      </c>
      <c r="H164">
        <f t="shared" si="45"/>
        <v>19.955373707335617</v>
      </c>
      <c r="I164" s="4">
        <f t="shared" si="46"/>
        <v>-4.1885144550047215E-2</v>
      </c>
      <c r="J164" s="5">
        <f t="shared" si="47"/>
        <v>1.7543653339783499E-3</v>
      </c>
      <c r="K164">
        <f t="shared" si="54"/>
        <v>2021</v>
      </c>
      <c r="L164">
        <f t="shared" si="55"/>
        <v>16</v>
      </c>
      <c r="M164">
        <v>640</v>
      </c>
      <c r="N164">
        <f t="shared" si="48"/>
        <v>31.132084238897164</v>
      </c>
      <c r="O164">
        <f t="shared" si="49"/>
        <v>37.244283346082334</v>
      </c>
      <c r="P164">
        <f t="shared" si="57"/>
        <v>33.5198550114741</v>
      </c>
    </row>
    <row r="165" spans="1:16" x14ac:dyDescent="0.25">
      <c r="A165">
        <v>2001</v>
      </c>
      <c r="B165" s="6">
        <v>17</v>
      </c>
      <c r="C165" s="6">
        <v>161</v>
      </c>
      <c r="D165" s="7">
        <v>21.37535433145122</v>
      </c>
      <c r="E165" s="6">
        <f t="shared" si="42"/>
        <v>16.702174740987477</v>
      </c>
      <c r="F165" s="6">
        <f t="shared" si="43"/>
        <v>1.279794677216235</v>
      </c>
      <c r="G165">
        <f t="shared" si="44"/>
        <v>1.1911013359008755</v>
      </c>
      <c r="H165">
        <f t="shared" si="45"/>
        <v>19.893982646440044</v>
      </c>
      <c r="I165" s="4">
        <f t="shared" si="46"/>
        <v>-1.481371685011176</v>
      </c>
      <c r="J165" s="5">
        <f t="shared" si="47"/>
        <v>2.1944620691528507</v>
      </c>
      <c r="K165">
        <f t="shared" si="54"/>
        <v>2021</v>
      </c>
      <c r="L165">
        <f t="shared" si="55"/>
        <v>17</v>
      </c>
      <c r="M165">
        <v>641</v>
      </c>
      <c r="N165">
        <f t="shared" si="48"/>
        <v>31.17258226642215</v>
      </c>
      <c r="O165">
        <f t="shared" si="49"/>
        <v>37.129704381015365</v>
      </c>
      <c r="P165">
        <f t="shared" si="57"/>
        <v>33.416733942913829</v>
      </c>
    </row>
    <row r="166" spans="1:16" x14ac:dyDescent="0.25">
      <c r="A166">
        <v>2001</v>
      </c>
      <c r="B166" s="6">
        <v>18</v>
      </c>
      <c r="C166" s="6">
        <v>162</v>
      </c>
      <c r="D166" s="7">
        <v>21.562172965784974</v>
      </c>
      <c r="E166" s="6">
        <f t="shared" si="42"/>
        <v>16.723901687606187</v>
      </c>
      <c r="F166" s="6">
        <f t="shared" si="43"/>
        <v>1.289302781644809</v>
      </c>
      <c r="G166">
        <f t="shared" si="44"/>
        <v>1.2038293859259221</v>
      </c>
      <c r="H166">
        <f t="shared" si="45"/>
        <v>20.13272429887645</v>
      </c>
      <c r="I166" s="4">
        <f t="shared" si="46"/>
        <v>-1.4294486669085238</v>
      </c>
      <c r="J166" s="5">
        <f t="shared" si="47"/>
        <v>2.0433234913265559</v>
      </c>
      <c r="K166">
        <f t="shared" si="54"/>
        <v>2021</v>
      </c>
      <c r="L166">
        <f t="shared" si="55"/>
        <v>18</v>
      </c>
      <c r="M166">
        <v>642</v>
      </c>
      <c r="N166">
        <f t="shared" si="48"/>
        <v>31.213132975618585</v>
      </c>
      <c r="O166">
        <f t="shared" si="49"/>
        <v>37.575286702863075</v>
      </c>
      <c r="P166">
        <f t="shared" si="57"/>
        <v>33.817758032576769</v>
      </c>
    </row>
    <row r="167" spans="1:16" x14ac:dyDescent="0.25">
      <c r="A167">
        <v>2001</v>
      </c>
      <c r="B167" s="6">
        <v>19</v>
      </c>
      <c r="C167" s="6">
        <v>163</v>
      </c>
      <c r="D167" s="7">
        <v>19.638703173897142</v>
      </c>
      <c r="E167" s="6">
        <f t="shared" si="42"/>
        <v>16.74565689762273</v>
      </c>
      <c r="F167" s="6">
        <f t="shared" si="43"/>
        <v>1.1727639765917524</v>
      </c>
      <c r="G167">
        <f t="shared" si="44"/>
        <v>1.1549675253573866</v>
      </c>
      <c r="H167">
        <f t="shared" si="45"/>
        <v>19.340689907531175</v>
      </c>
      <c r="I167" s="4">
        <f t="shared" si="46"/>
        <v>-0.2980132663659667</v>
      </c>
      <c r="J167" s="5">
        <f t="shared" si="47"/>
        <v>8.8811906930112622E-2</v>
      </c>
      <c r="K167">
        <f t="shared" si="54"/>
        <v>2021</v>
      </c>
      <c r="L167">
        <f t="shared" si="55"/>
        <v>19</v>
      </c>
      <c r="M167">
        <v>643</v>
      </c>
      <c r="N167">
        <f t="shared" si="48"/>
        <v>31.253736435017178</v>
      </c>
      <c r="O167">
        <f t="shared" si="49"/>
        <v>36.097050628523782</v>
      </c>
      <c r="P167">
        <f t="shared" si="57"/>
        <v>32.487345565671404</v>
      </c>
    </row>
    <row r="168" spans="1:16" x14ac:dyDescent="0.25">
      <c r="A168">
        <v>2001</v>
      </c>
      <c r="B168" s="6">
        <v>20</v>
      </c>
      <c r="C168" s="6">
        <v>164</v>
      </c>
      <c r="D168" s="7">
        <v>18.930563049129372</v>
      </c>
      <c r="E168" s="6">
        <f t="shared" si="42"/>
        <v>16.767440407803409</v>
      </c>
      <c r="F168" s="6">
        <f t="shared" si="43"/>
        <v>1.1290073254304971</v>
      </c>
      <c r="G168">
        <f t="shared" si="44"/>
        <v>1.1302576191698797</v>
      </c>
      <c r="H168">
        <f t="shared" si="45"/>
        <v>18.951527274896719</v>
      </c>
      <c r="I168" s="4">
        <f t="shared" si="46"/>
        <v>2.0964225767347244E-2</v>
      </c>
      <c r="J168" s="5">
        <f t="shared" si="47"/>
        <v>4.3949876202430615E-4</v>
      </c>
      <c r="K168">
        <f t="shared" si="54"/>
        <v>2021</v>
      </c>
      <c r="L168">
        <f t="shared" si="55"/>
        <v>20</v>
      </c>
      <c r="M168">
        <v>644</v>
      </c>
      <c r="N168">
        <f t="shared" si="48"/>
        <v>31.294392713237787</v>
      </c>
      <c r="O168">
        <f t="shared" si="49"/>
        <v>35.370725801431369</v>
      </c>
      <c r="P168">
        <f t="shared" si="57"/>
        <v>31.83365322128823</v>
      </c>
    </row>
    <row r="169" spans="1:16" x14ac:dyDescent="0.25">
      <c r="A169">
        <v>2001</v>
      </c>
      <c r="B169" s="6">
        <v>21</v>
      </c>
      <c r="C169" s="6">
        <v>165</v>
      </c>
      <c r="D169" s="7">
        <v>20.164946525196285</v>
      </c>
      <c r="E169" s="6">
        <f t="shared" si="42"/>
        <v>16.789252254962374</v>
      </c>
      <c r="F169" s="6">
        <f t="shared" si="43"/>
        <v>1.2010628120282225</v>
      </c>
      <c r="G169">
        <f t="shared" si="44"/>
        <v>1.1082606466464826</v>
      </c>
      <c r="H169">
        <f t="shared" si="45"/>
        <v>18.606867560795518</v>
      </c>
      <c r="I169" s="4">
        <f t="shared" si="46"/>
        <v>-1.5580789644007673</v>
      </c>
      <c r="J169" s="5">
        <f t="shared" si="47"/>
        <v>2.4276100593081678</v>
      </c>
      <c r="K169">
        <f t="shared" si="54"/>
        <v>2021</v>
      </c>
      <c r="L169">
        <f t="shared" si="55"/>
        <v>21</v>
      </c>
      <c r="M169">
        <v>645</v>
      </c>
      <c r="N169">
        <f t="shared" si="48"/>
        <v>31.335101878989523</v>
      </c>
      <c r="O169">
        <f t="shared" si="49"/>
        <v>34.727460271142341</v>
      </c>
      <c r="P169">
        <f>O169</f>
        <v>34.727460271142341</v>
      </c>
    </row>
    <row r="170" spans="1:16" x14ac:dyDescent="0.25">
      <c r="A170">
        <v>2001</v>
      </c>
      <c r="B170" s="6">
        <v>22</v>
      </c>
      <c r="C170" s="6">
        <v>166</v>
      </c>
      <c r="D170" s="7">
        <v>18.210638340839978</v>
      </c>
      <c r="E170" s="6">
        <f t="shared" si="42"/>
        <v>16.811092475961644</v>
      </c>
      <c r="F170" s="6">
        <f t="shared" si="43"/>
        <v>1.0832513334204519</v>
      </c>
      <c r="G170">
        <f t="shared" si="44"/>
        <v>1.0779945497435119</v>
      </c>
      <c r="H170">
        <f t="shared" si="45"/>
        <v>18.122266064320815</v>
      </c>
      <c r="I170" s="4">
        <f t="shared" si="46"/>
        <v>-8.8372276519162796E-2</v>
      </c>
      <c r="J170" s="5">
        <f t="shared" si="47"/>
        <v>7.8096592571793716E-3</v>
      </c>
      <c r="K170">
        <f t="shared" si="54"/>
        <v>2021</v>
      </c>
      <c r="L170">
        <f t="shared" si="55"/>
        <v>22</v>
      </c>
      <c r="M170">
        <v>646</v>
      </c>
      <c r="N170">
        <f t="shared" si="48"/>
        <v>31.375864001070898</v>
      </c>
      <c r="O170">
        <f t="shared" si="49"/>
        <v>33.823010386648086</v>
      </c>
      <c r="P170">
        <f t="shared" ref="P170:P172" si="58">O170</f>
        <v>33.823010386648086</v>
      </c>
    </row>
    <row r="171" spans="1:16" x14ac:dyDescent="0.25">
      <c r="A171">
        <v>2001</v>
      </c>
      <c r="B171" s="6">
        <v>23</v>
      </c>
      <c r="C171" s="6">
        <v>167</v>
      </c>
      <c r="D171" s="7">
        <v>16.66221430142086</v>
      </c>
      <c r="E171" s="6">
        <f t="shared" si="42"/>
        <v>16.832961107711196</v>
      </c>
      <c r="F171" s="6">
        <f t="shared" si="43"/>
        <v>0.98985640106944017</v>
      </c>
      <c r="G171">
        <f t="shared" si="44"/>
        <v>1.0313155336648572</v>
      </c>
      <c r="H171">
        <f t="shared" si="45"/>
        <v>17.360094267958956</v>
      </c>
      <c r="I171" s="4">
        <f t="shared" si="46"/>
        <v>0.69787996653809614</v>
      </c>
      <c r="J171" s="5">
        <f t="shared" si="47"/>
        <v>0.4870364476952142</v>
      </c>
      <c r="K171">
        <f t="shared" si="54"/>
        <v>2021</v>
      </c>
      <c r="L171">
        <f t="shared" si="55"/>
        <v>23</v>
      </c>
      <c r="M171">
        <v>647</v>
      </c>
      <c r="N171">
        <f t="shared" si="48"/>
        <v>31.416679148369901</v>
      </c>
      <c r="O171">
        <f t="shared" si="49"/>
        <v>32.400509221878693</v>
      </c>
      <c r="P171">
        <f t="shared" si="58"/>
        <v>32.400509221878693</v>
      </c>
    </row>
    <row r="172" spans="1:16" x14ac:dyDescent="0.25">
      <c r="A172">
        <v>2001</v>
      </c>
      <c r="B172" s="6">
        <v>24</v>
      </c>
      <c r="C172" s="6">
        <v>168</v>
      </c>
      <c r="D172" s="7">
        <v>16.514810282955459</v>
      </c>
      <c r="E172" s="6">
        <f t="shared" si="42"/>
        <v>16.854858187169029</v>
      </c>
      <c r="F172" s="6">
        <f t="shared" si="43"/>
        <v>0.97982493234666102</v>
      </c>
      <c r="G172">
        <f t="shared" si="44"/>
        <v>0.93879604034404873</v>
      </c>
      <c r="H172">
        <f t="shared" si="45"/>
        <v>15.823274126674756</v>
      </c>
      <c r="I172" s="4">
        <f t="shared" si="46"/>
        <v>-0.6915361562807032</v>
      </c>
      <c r="J172" s="5">
        <f t="shared" si="47"/>
        <v>0.47822225544348917</v>
      </c>
      <c r="K172">
        <f t="shared" si="54"/>
        <v>2021</v>
      </c>
      <c r="L172">
        <f t="shared" si="55"/>
        <v>24</v>
      </c>
      <c r="M172">
        <v>648</v>
      </c>
      <c r="N172">
        <f t="shared" si="48"/>
        <v>31.457547389864146</v>
      </c>
      <c r="O172">
        <f t="shared" si="49"/>
        <v>29.532220928539726</v>
      </c>
      <c r="P172">
        <f t="shared" si="58"/>
        <v>29.532220928539726</v>
      </c>
    </row>
    <row r="173" spans="1:16" x14ac:dyDescent="0.25">
      <c r="A173">
        <v>2002</v>
      </c>
      <c r="B173" s="6">
        <v>1</v>
      </c>
      <c r="C173" s="6">
        <v>169</v>
      </c>
      <c r="D173" s="7">
        <v>15.072197958921452</v>
      </c>
      <c r="E173" s="6">
        <f t="shared" si="42"/>
        <v>16.876783751341215</v>
      </c>
      <c r="F173" s="6">
        <f t="shared" si="43"/>
        <v>0.89307288527197304</v>
      </c>
      <c r="G173">
        <f t="shared" si="44"/>
        <v>0.89289758795302399</v>
      </c>
      <c r="H173">
        <f t="shared" si="45"/>
        <v>15.069239503977359</v>
      </c>
      <c r="I173" s="4">
        <f t="shared" si="46"/>
        <v>-2.9584549440926367E-3</v>
      </c>
      <c r="J173" s="5">
        <f t="shared" si="47"/>
        <v>8.7524556562261651E-6</v>
      </c>
      <c r="K173">
        <f t="shared" si="54"/>
        <v>2022</v>
      </c>
      <c r="L173">
        <f t="shared" si="55"/>
        <v>1</v>
      </c>
      <c r="M173">
        <v>649</v>
      </c>
      <c r="N173">
        <f t="shared" si="48"/>
        <v>31.498468794620962</v>
      </c>
      <c r="O173">
        <f t="shared" si="49"/>
        <v>28.12490681093065</v>
      </c>
      <c r="P173">
        <f>O173+P$3*O185</f>
        <v>31.751954926701266</v>
      </c>
    </row>
    <row r="174" spans="1:16" x14ac:dyDescent="0.25">
      <c r="A174">
        <v>2002</v>
      </c>
      <c r="B174" s="6">
        <v>2</v>
      </c>
      <c r="C174" s="6">
        <v>170</v>
      </c>
      <c r="D174" s="7">
        <v>14.904031469583311</v>
      </c>
      <c r="E174" s="6">
        <f t="shared" si="42"/>
        <v>16.898737837281949</v>
      </c>
      <c r="F174" s="6">
        <f t="shared" si="43"/>
        <v>0.88196122178439129</v>
      </c>
      <c r="G174">
        <f t="shared" si="44"/>
        <v>0.82306137189660389</v>
      </c>
      <c r="H174">
        <f t="shared" si="45"/>
        <v>13.90869834767433</v>
      </c>
      <c r="I174" s="4">
        <f t="shared" si="46"/>
        <v>-0.99533312190898116</v>
      </c>
      <c r="J174" s="5">
        <f t="shared" si="47"/>
        <v>0.9906880235690787</v>
      </c>
      <c r="K174">
        <f t="shared" si="54"/>
        <v>2022</v>
      </c>
      <c r="L174">
        <f t="shared" si="55"/>
        <v>2</v>
      </c>
      <c r="M174">
        <v>650</v>
      </c>
      <c r="N174">
        <f t="shared" si="48"/>
        <v>31.539443431797537</v>
      </c>
      <c r="O174">
        <f t="shared" si="49"/>
        <v>25.958897579830612</v>
      </c>
      <c r="P174">
        <f t="shared" ref="P174:P180" si="59">O174+P$3*O186</f>
        <v>29.722858278841905</v>
      </c>
    </row>
    <row r="175" spans="1:16" x14ac:dyDescent="0.25">
      <c r="A175">
        <v>2002</v>
      </c>
      <c r="B175" s="6">
        <v>3</v>
      </c>
      <c r="C175" s="6">
        <v>171</v>
      </c>
      <c r="D175" s="7">
        <v>13.687528424419988</v>
      </c>
      <c r="E175" s="6">
        <f t="shared" si="42"/>
        <v>16.920720482093657</v>
      </c>
      <c r="F175" s="6">
        <f t="shared" si="43"/>
        <v>0.80892113541529198</v>
      </c>
      <c r="G175">
        <f t="shared" si="44"/>
        <v>0.78408852525718453</v>
      </c>
      <c r="H175">
        <f t="shared" si="45"/>
        <v>13.267342769093851</v>
      </c>
      <c r="I175" s="4">
        <f t="shared" si="46"/>
        <v>-0.4201856553261365</v>
      </c>
      <c r="J175" s="5">
        <f t="shared" si="47"/>
        <v>0.17655598494185479</v>
      </c>
      <c r="K175">
        <f t="shared" si="54"/>
        <v>2022</v>
      </c>
      <c r="L175">
        <f t="shared" si="55"/>
        <v>3</v>
      </c>
      <c r="M175">
        <v>651</v>
      </c>
      <c r="N175">
        <f t="shared" si="48"/>
        <v>31.580471370641021</v>
      </c>
      <c r="O175">
        <f t="shared" si="49"/>
        <v>24.761885223932655</v>
      </c>
      <c r="P175">
        <f t="shared" si="59"/>
        <v>28.528933866909561</v>
      </c>
    </row>
    <row r="176" spans="1:16" x14ac:dyDescent="0.25">
      <c r="A176">
        <v>2002</v>
      </c>
      <c r="B176" s="6">
        <v>4</v>
      </c>
      <c r="C176" s="6">
        <v>172</v>
      </c>
      <c r="D176" s="7">
        <v>13.918435667355084</v>
      </c>
      <c r="E176" s="6">
        <f t="shared" si="42"/>
        <v>16.942731722927004</v>
      </c>
      <c r="F176" s="6">
        <f t="shared" si="43"/>
        <v>0.82149891144888842</v>
      </c>
      <c r="G176">
        <f t="shared" si="44"/>
        <v>0.77369478745822873</v>
      </c>
      <c r="H176">
        <f t="shared" si="45"/>
        <v>13.108503219331798</v>
      </c>
      <c r="I176" s="4">
        <f t="shared" si="46"/>
        <v>-0.8099324480232859</v>
      </c>
      <c r="J176" s="5">
        <f t="shared" si="47"/>
        <v>0.65599057036099273</v>
      </c>
      <c r="K176">
        <f t="shared" si="54"/>
        <v>2022</v>
      </c>
      <c r="L176">
        <f t="shared" si="55"/>
        <v>4</v>
      </c>
      <c r="M176">
        <v>652</v>
      </c>
      <c r="N176">
        <f t="shared" si="48"/>
        <v>31.621552680488641</v>
      </c>
      <c r="O176">
        <f t="shared" si="49"/>
        <v>24.465430480229841</v>
      </c>
      <c r="P176">
        <f t="shared" si="59"/>
        <v>28.307892733248941</v>
      </c>
    </row>
    <row r="177" spans="1:16" x14ac:dyDescent="0.25">
      <c r="A177">
        <v>2002</v>
      </c>
      <c r="B177" s="6">
        <v>5</v>
      </c>
      <c r="C177" s="6">
        <v>173</v>
      </c>
      <c r="D177" s="7">
        <v>12.75746919474264</v>
      </c>
      <c r="E177" s="6">
        <f t="shared" si="42"/>
        <v>16.964771596980995</v>
      </c>
      <c r="F177" s="6">
        <f t="shared" si="43"/>
        <v>0.75199769839594688</v>
      </c>
      <c r="G177">
        <f t="shared" si="44"/>
        <v>0.75346865662854667</v>
      </c>
      <c r="H177">
        <f t="shared" si="45"/>
        <v>12.782423665187395</v>
      </c>
      <c r="I177" s="4">
        <f t="shared" si="46"/>
        <v>2.4954470444754406E-2</v>
      </c>
      <c r="J177" s="5">
        <f t="shared" si="47"/>
        <v>6.2272559517812117E-4</v>
      </c>
      <c r="K177">
        <f t="shared" si="54"/>
        <v>2022</v>
      </c>
      <c r="L177">
        <f t="shared" si="55"/>
        <v>5</v>
      </c>
      <c r="M177">
        <v>653</v>
      </c>
      <c r="N177">
        <f t="shared" si="48"/>
        <v>31.662687430767811</v>
      </c>
      <c r="O177">
        <f t="shared" si="49"/>
        <v>23.856842563710192</v>
      </c>
      <c r="P177">
        <f t="shared" si="59"/>
        <v>27.68748379861038</v>
      </c>
    </row>
    <row r="178" spans="1:16" x14ac:dyDescent="0.25">
      <c r="A178">
        <v>2002</v>
      </c>
      <c r="B178" s="6">
        <v>6</v>
      </c>
      <c r="C178" s="6">
        <v>174</v>
      </c>
      <c r="D178" s="7">
        <v>12.551883945484436</v>
      </c>
      <c r="E178" s="6">
        <f t="shared" si="42"/>
        <v>16.986840141503023</v>
      </c>
      <c r="F178" s="6">
        <f t="shared" si="43"/>
        <v>0.7389181178444777</v>
      </c>
      <c r="G178">
        <f t="shared" si="44"/>
        <v>0.78013861363950232</v>
      </c>
      <c r="H178">
        <f t="shared" si="45"/>
        <v>13.252089918108016</v>
      </c>
      <c r="I178" s="4">
        <f t="shared" si="46"/>
        <v>0.70020597262358031</v>
      </c>
      <c r="J178" s="5">
        <f t="shared" si="47"/>
        <v>0.49028840409773411</v>
      </c>
      <c r="K178">
        <f t="shared" si="54"/>
        <v>2022</v>
      </c>
      <c r="L178">
        <f t="shared" si="55"/>
        <v>6</v>
      </c>
      <c r="M178">
        <v>654</v>
      </c>
      <c r="N178">
        <f t="shared" si="48"/>
        <v>31.703875690996277</v>
      </c>
      <c r="O178">
        <f t="shared" si="49"/>
        <v>24.733417628572955</v>
      </c>
      <c r="P178">
        <f t="shared" si="59"/>
        <v>28.610029227203945</v>
      </c>
    </row>
    <row r="179" spans="1:16" x14ac:dyDescent="0.25">
      <c r="A179">
        <v>2002</v>
      </c>
      <c r="B179" s="6">
        <v>7</v>
      </c>
      <c r="C179" s="6">
        <v>175</v>
      </c>
      <c r="D179" s="7">
        <v>12.818978557693626</v>
      </c>
      <c r="E179" s="6">
        <f t="shared" si="42"/>
        <v>17.008937393788933</v>
      </c>
      <c r="F179" s="6">
        <f t="shared" si="43"/>
        <v>0.75366134055938538</v>
      </c>
      <c r="G179">
        <f t="shared" si="44"/>
        <v>0.81032923027351311</v>
      </c>
      <c r="H179">
        <f t="shared" si="45"/>
        <v>13.782839146079361</v>
      </c>
      <c r="I179" s="4">
        <f t="shared" si="46"/>
        <v>0.96386058838573518</v>
      </c>
      <c r="J179" s="5">
        <f t="shared" si="47"/>
        <v>0.92902723384329566</v>
      </c>
      <c r="K179">
        <f t="shared" si="54"/>
        <v>2022</v>
      </c>
      <c r="L179">
        <f t="shared" si="55"/>
        <v>7</v>
      </c>
      <c r="M179">
        <v>655</v>
      </c>
      <c r="N179">
        <f t="shared" si="48"/>
        <v>31.74511753078221</v>
      </c>
      <c r="O179">
        <f t="shared" si="49"/>
        <v>25.723996653660954</v>
      </c>
      <c r="P179">
        <f t="shared" si="59"/>
        <v>29.448099845460234</v>
      </c>
    </row>
    <row r="180" spans="1:16" x14ac:dyDescent="0.25">
      <c r="A180">
        <v>2002</v>
      </c>
      <c r="B180" s="6">
        <v>8</v>
      </c>
      <c r="C180" s="6">
        <v>176</v>
      </c>
      <c r="D180" s="7">
        <v>13.329077918511235</v>
      </c>
      <c r="E180" s="6">
        <f t="shared" si="42"/>
        <v>17.031063391183089</v>
      </c>
      <c r="F180" s="6">
        <f t="shared" si="43"/>
        <v>0.78263333371254096</v>
      </c>
      <c r="G180">
        <f t="shared" si="44"/>
        <v>0.88188374645635181</v>
      </c>
      <c r="H180">
        <f t="shared" si="45"/>
        <v>15.019417989552162</v>
      </c>
      <c r="I180" s="4">
        <f t="shared" si="46"/>
        <v>1.6903400710409269</v>
      </c>
      <c r="J180" s="5">
        <f t="shared" si="47"/>
        <v>2.8572495557666455</v>
      </c>
      <c r="K180">
        <f t="shared" si="54"/>
        <v>2022</v>
      </c>
      <c r="L180">
        <f t="shared" si="55"/>
        <v>8</v>
      </c>
      <c r="M180">
        <v>656</v>
      </c>
      <c r="N180">
        <f t="shared" si="48"/>
        <v>31.786413019824327</v>
      </c>
      <c r="O180">
        <f t="shared" si="49"/>
        <v>28.031921000331636</v>
      </c>
      <c r="P180">
        <f t="shared" si="59"/>
        <v>31.681089853735951</v>
      </c>
    </row>
    <row r="181" spans="1:16" x14ac:dyDescent="0.25">
      <c r="A181">
        <v>2002</v>
      </c>
      <c r="B181" s="6">
        <v>9</v>
      </c>
      <c r="C181" s="6">
        <v>177</v>
      </c>
      <c r="D181" s="7">
        <v>16.637966359995787</v>
      </c>
      <c r="E181" s="6">
        <f t="shared" si="42"/>
        <v>17.053218171078424</v>
      </c>
      <c r="F181" s="6">
        <f t="shared" si="43"/>
        <v>0.97564965117335523</v>
      </c>
      <c r="G181">
        <f t="shared" si="44"/>
        <v>0.98921104236092727</v>
      </c>
      <c r="H181">
        <f t="shared" si="45"/>
        <v>16.869231722620793</v>
      </c>
      <c r="I181" s="4">
        <f t="shared" si="46"/>
        <v>0.23126536262500608</v>
      </c>
      <c r="J181" s="5">
        <f t="shared" si="47"/>
        <v>5.3483667950075559E-2</v>
      </c>
      <c r="K181">
        <f t="shared" si="54"/>
        <v>2022</v>
      </c>
      <c r="L181">
        <f t="shared" si="55"/>
        <v>9</v>
      </c>
      <c r="M181">
        <v>657</v>
      </c>
      <c r="N181">
        <f t="shared" si="48"/>
        <v>31.827762227912004</v>
      </c>
      <c r="O181">
        <f t="shared" si="49"/>
        <v>31.484373849488581</v>
      </c>
      <c r="P181">
        <f>O181</f>
        <v>31.484373849488581</v>
      </c>
    </row>
    <row r="182" spans="1:16" x14ac:dyDescent="0.25">
      <c r="A182">
        <v>2002</v>
      </c>
      <c r="B182" s="6">
        <v>10</v>
      </c>
      <c r="C182" s="6">
        <v>178</v>
      </c>
      <c r="D182" s="7">
        <v>17.867993224085577</v>
      </c>
      <c r="E182" s="6">
        <f t="shared" si="42"/>
        <v>17.075401770916532</v>
      </c>
      <c r="F182" s="6">
        <f t="shared" si="43"/>
        <v>1.0464171481176516</v>
      </c>
      <c r="G182">
        <f t="shared" si="44"/>
        <v>1.0271092697684212</v>
      </c>
      <c r="H182">
        <f t="shared" si="45"/>
        <v>17.538303443928484</v>
      </c>
      <c r="I182" s="4">
        <f t="shared" si="46"/>
        <v>-0.32968978015709283</v>
      </c>
      <c r="J182" s="5">
        <f t="shared" si="47"/>
        <v>0.1086953511400322</v>
      </c>
      <c r="K182">
        <f t="shared" si="54"/>
        <v>2022</v>
      </c>
      <c r="L182">
        <f t="shared" si="55"/>
        <v>10</v>
      </c>
      <c r="M182">
        <v>658</v>
      </c>
      <c r="N182">
        <f t="shared" si="48"/>
        <v>31.869165224925428</v>
      </c>
      <c r="O182">
        <f t="shared" si="49"/>
        <v>32.733115022302322</v>
      </c>
      <c r="P182">
        <f t="shared" ref="P182:P184" si="60">O182</f>
        <v>32.733115022302322</v>
      </c>
    </row>
    <row r="183" spans="1:16" x14ac:dyDescent="0.25">
      <c r="A183">
        <v>2002</v>
      </c>
      <c r="B183" s="6">
        <v>11</v>
      </c>
      <c r="C183" s="6">
        <v>179</v>
      </c>
      <c r="D183" s="7">
        <v>18.429885232064564</v>
      </c>
      <c r="E183" s="6">
        <f t="shared" si="42"/>
        <v>17.097614228187695</v>
      </c>
      <c r="F183" s="6">
        <f t="shared" si="43"/>
        <v>1.0779214565316628</v>
      </c>
      <c r="G183">
        <f t="shared" si="44"/>
        <v>1.0926895329076349</v>
      </c>
      <c r="H183">
        <f t="shared" si="45"/>
        <v>18.682384104833346</v>
      </c>
      <c r="I183" s="4">
        <f t="shared" si="46"/>
        <v>0.25249887276878269</v>
      </c>
      <c r="J183" s="5">
        <f t="shared" si="47"/>
        <v>6.3755680749505911E-2</v>
      </c>
      <c r="K183">
        <f t="shared" si="54"/>
        <v>2022</v>
      </c>
      <c r="L183">
        <f t="shared" si="55"/>
        <v>11</v>
      </c>
      <c r="M183">
        <v>659</v>
      </c>
      <c r="N183">
        <f t="shared" si="48"/>
        <v>31.910622080835665</v>
      </c>
      <c r="O183">
        <f t="shared" si="49"/>
        <v>34.868402736300382</v>
      </c>
      <c r="P183">
        <f t="shared" si="60"/>
        <v>34.868402736300382</v>
      </c>
    </row>
    <row r="184" spans="1:16" x14ac:dyDescent="0.25">
      <c r="A184">
        <v>2002</v>
      </c>
      <c r="B184" s="6">
        <v>12</v>
      </c>
      <c r="C184" s="6">
        <v>180</v>
      </c>
      <c r="D184" s="7">
        <v>19.339625404426716</v>
      </c>
      <c r="E184" s="6">
        <f t="shared" si="42"/>
        <v>17.119855580430976</v>
      </c>
      <c r="F184" s="6">
        <f t="shared" si="43"/>
        <v>1.1296605461165847</v>
      </c>
      <c r="G184">
        <f t="shared" si="44"/>
        <v>1.089267148138255</v>
      </c>
      <c r="H184">
        <f t="shared" si="45"/>
        <v>18.648096264634837</v>
      </c>
      <c r="I184" s="4">
        <f t="shared" si="46"/>
        <v>-0.69152913979187858</v>
      </c>
      <c r="J184" s="5">
        <f t="shared" si="47"/>
        <v>0.47821255118129552</v>
      </c>
      <c r="K184">
        <f t="shared" si="54"/>
        <v>2022</v>
      </c>
      <c r="L184">
        <f t="shared" si="55"/>
        <v>12</v>
      </c>
      <c r="M184">
        <v>660</v>
      </c>
      <c r="N184">
        <f t="shared" si="48"/>
        <v>31.952132865704815</v>
      </c>
      <c r="O184">
        <f t="shared" si="49"/>
        <v>34.80440864356089</v>
      </c>
      <c r="P184">
        <f t="shared" si="60"/>
        <v>34.80440864356089</v>
      </c>
    </row>
    <row r="185" spans="1:16" x14ac:dyDescent="0.25">
      <c r="A185">
        <v>2002</v>
      </c>
      <c r="B185" s="6">
        <v>13</v>
      </c>
      <c r="C185" s="6">
        <v>181</v>
      </c>
      <c r="D185" s="7">
        <v>19.963247266558167</v>
      </c>
      <c r="E185" s="6">
        <f t="shared" si="42"/>
        <v>17.142125865234259</v>
      </c>
      <c r="F185" s="6">
        <f t="shared" si="43"/>
        <v>1.1645724353853562</v>
      </c>
      <c r="G185">
        <f t="shared" si="44"/>
        <v>1.1336758118692174</v>
      </c>
      <c r="H185">
        <f t="shared" si="45"/>
        <v>19.433613457433761</v>
      </c>
      <c r="I185" s="4">
        <f t="shared" si="46"/>
        <v>-0.52963380912440527</v>
      </c>
      <c r="J185" s="5">
        <f t="shared" si="47"/>
        <v>0.28051197176762693</v>
      </c>
      <c r="K185">
        <f t="shared" si="54"/>
        <v>2022</v>
      </c>
      <c r="L185">
        <f t="shared" si="55"/>
        <v>13</v>
      </c>
      <c r="M185">
        <v>661</v>
      </c>
      <c r="N185">
        <f t="shared" si="48"/>
        <v>31.993697649686112</v>
      </c>
      <c r="O185">
        <f t="shared" si="49"/>
        <v>36.270481157706179</v>
      </c>
      <c r="P185">
        <f>O185-P$3*O185</f>
        <v>32.643433041935559</v>
      </c>
    </row>
    <row r="186" spans="1:16" x14ac:dyDescent="0.25">
      <c r="A186">
        <v>2002</v>
      </c>
      <c r="B186" s="6">
        <v>14</v>
      </c>
      <c r="C186" s="6">
        <v>182</v>
      </c>
      <c r="D186" s="7">
        <v>21.615341920913814</v>
      </c>
      <c r="E186" s="6">
        <f t="shared" si="42"/>
        <v>17.164425120234334</v>
      </c>
      <c r="F186" s="6">
        <f t="shared" si="43"/>
        <v>1.2593105664478388</v>
      </c>
      <c r="G186">
        <f t="shared" si="44"/>
        <v>1.174941005704121</v>
      </c>
      <c r="H186">
        <f t="shared" si="45"/>
        <v>20.167186913101204</v>
      </c>
      <c r="I186" s="4">
        <f t="shared" si="46"/>
        <v>-1.4481550078126091</v>
      </c>
      <c r="J186" s="5">
        <f t="shared" si="47"/>
        <v>2.097152926652738</v>
      </c>
      <c r="K186">
        <f t="shared" si="54"/>
        <v>2022</v>
      </c>
      <c r="L186">
        <f t="shared" si="55"/>
        <v>14</v>
      </c>
      <c r="M186">
        <v>662</v>
      </c>
      <c r="N186">
        <f t="shared" si="48"/>
        <v>32.035316503024049</v>
      </c>
      <c r="O186">
        <f t="shared" si="49"/>
        <v>37.639606990112902</v>
      </c>
      <c r="P186">
        <f t="shared" ref="P186:P192" si="61">O186-P$3*O186</f>
        <v>33.87564629110161</v>
      </c>
    </row>
    <row r="187" spans="1:16" x14ac:dyDescent="0.25">
      <c r="A187">
        <v>2002</v>
      </c>
      <c r="B187" s="6">
        <v>15</v>
      </c>
      <c r="C187" s="6">
        <v>183</v>
      </c>
      <c r="D187" s="7">
        <v>20.497187958878222</v>
      </c>
      <c r="E187" s="6">
        <f t="shared" si="42"/>
        <v>17.186753383116947</v>
      </c>
      <c r="F187" s="6">
        <f t="shared" si="43"/>
        <v>1.1926154697147868</v>
      </c>
      <c r="G187">
        <f t="shared" si="44"/>
        <v>1.1743772411810198</v>
      </c>
      <c r="H187">
        <f t="shared" si="45"/>
        <v>20.18373202292344</v>
      </c>
      <c r="I187" s="4">
        <f t="shared" si="46"/>
        <v>-0.31345593595478149</v>
      </c>
      <c r="J187" s="5">
        <f t="shared" si="47"/>
        <v>9.8254623785288084E-2</v>
      </c>
      <c r="K187">
        <f t="shared" si="54"/>
        <v>2022</v>
      </c>
      <c r="L187">
        <f t="shared" si="55"/>
        <v>15</v>
      </c>
      <c r="M187">
        <v>663</v>
      </c>
      <c r="N187">
        <f t="shared" si="48"/>
        <v>32.076989496054509</v>
      </c>
      <c r="O187">
        <f t="shared" si="49"/>
        <v>37.670486429769042</v>
      </c>
      <c r="P187">
        <f t="shared" si="61"/>
        <v>33.903437786792139</v>
      </c>
    </row>
    <row r="188" spans="1:16" x14ac:dyDescent="0.25">
      <c r="A188">
        <v>2002</v>
      </c>
      <c r="B188" s="6">
        <v>16</v>
      </c>
      <c r="C188" s="6">
        <v>184</v>
      </c>
      <c r="D188" s="7">
        <v>19.402959480901874</v>
      </c>
      <c r="E188" s="6">
        <f t="shared" si="42"/>
        <v>17.209110691616871</v>
      </c>
      <c r="F188" s="6">
        <f t="shared" si="43"/>
        <v>1.1274818221928051</v>
      </c>
      <c r="G188">
        <f t="shared" si="44"/>
        <v>1.1963311887595514</v>
      </c>
      <c r="H188">
        <f t="shared" si="45"/>
        <v>20.587795851196717</v>
      </c>
      <c r="I188" s="4">
        <f t="shared" si="46"/>
        <v>1.1848363702948426</v>
      </c>
      <c r="J188" s="5">
        <f t="shared" si="47"/>
        <v>1.4038372243734574</v>
      </c>
      <c r="K188">
        <f t="shared" si="54"/>
        <v>2022</v>
      </c>
      <c r="L188">
        <f t="shared" si="55"/>
        <v>16</v>
      </c>
      <c r="M188">
        <v>664</v>
      </c>
      <c r="N188">
        <f t="shared" si="48"/>
        <v>32.118716699204846</v>
      </c>
      <c r="O188">
        <f t="shared" si="49"/>
        <v>38.424622530190987</v>
      </c>
      <c r="P188">
        <f t="shared" si="61"/>
        <v>34.582160277171887</v>
      </c>
    </row>
    <row r="189" spans="1:16" x14ac:dyDescent="0.25">
      <c r="A189">
        <v>2002</v>
      </c>
      <c r="B189" s="6">
        <v>17</v>
      </c>
      <c r="C189" s="6">
        <v>185</v>
      </c>
      <c r="D189" s="7">
        <v>19.187529141584992</v>
      </c>
      <c r="E189" s="6">
        <f t="shared" si="42"/>
        <v>17.231497083517958</v>
      </c>
      <c r="F189" s="6">
        <f t="shared" si="43"/>
        <v>1.113514922620275</v>
      </c>
      <c r="G189">
        <f t="shared" si="44"/>
        <v>1.1911013359008755</v>
      </c>
      <c r="H189">
        <f t="shared" si="45"/>
        <v>20.524459195750278</v>
      </c>
      <c r="I189" s="4">
        <f t="shared" si="46"/>
        <v>1.3369300541652862</v>
      </c>
      <c r="J189" s="5">
        <f t="shared" si="47"/>
        <v>1.7873819697303952</v>
      </c>
      <c r="K189">
        <f t="shared" si="54"/>
        <v>2022</v>
      </c>
      <c r="L189">
        <f t="shared" si="55"/>
        <v>17</v>
      </c>
      <c r="M189">
        <v>665</v>
      </c>
      <c r="N189">
        <f t="shared" si="48"/>
        <v>32.160498182994047</v>
      </c>
      <c r="O189">
        <f t="shared" si="49"/>
        <v>38.306412349001889</v>
      </c>
      <c r="P189">
        <f t="shared" si="61"/>
        <v>34.475771114101697</v>
      </c>
    </row>
    <row r="190" spans="1:16" x14ac:dyDescent="0.25">
      <c r="A190">
        <v>2002</v>
      </c>
      <c r="B190" s="6">
        <v>18</v>
      </c>
      <c r="C190" s="6">
        <v>186</v>
      </c>
      <c r="D190" s="7">
        <v>20.676343360222692</v>
      </c>
      <c r="E190" s="6">
        <f t="shared" si="42"/>
        <v>17.253912596653219</v>
      </c>
      <c r="F190" s="6">
        <f t="shared" si="43"/>
        <v>1.1983567926635568</v>
      </c>
      <c r="G190">
        <f t="shared" si="44"/>
        <v>1.2038293859259221</v>
      </c>
      <c r="H190">
        <f t="shared" si="45"/>
        <v>20.770767006048576</v>
      </c>
      <c r="I190" s="4">
        <f t="shared" si="46"/>
        <v>9.442364582588425E-2</v>
      </c>
      <c r="J190" s="5">
        <f t="shared" si="47"/>
        <v>8.9158248910520283E-3</v>
      </c>
      <c r="K190">
        <f t="shared" si="54"/>
        <v>2022</v>
      </c>
      <c r="L190">
        <f t="shared" si="55"/>
        <v>18</v>
      </c>
      <c r="M190">
        <v>666</v>
      </c>
      <c r="N190">
        <f t="shared" si="48"/>
        <v>32.202334018032836</v>
      </c>
      <c r="O190">
        <f t="shared" si="49"/>
        <v>38.766115986309899</v>
      </c>
      <c r="P190">
        <f t="shared" si="61"/>
        <v>34.889504387678912</v>
      </c>
    </row>
    <row r="191" spans="1:16" x14ac:dyDescent="0.25">
      <c r="A191">
        <v>2002</v>
      </c>
      <c r="B191" s="6">
        <v>19</v>
      </c>
      <c r="C191" s="6">
        <v>187</v>
      </c>
      <c r="D191" s="7">
        <v>20.939900368239229</v>
      </c>
      <c r="E191" s="6">
        <f t="shared" si="42"/>
        <v>17.276357268904874</v>
      </c>
      <c r="F191" s="6">
        <f t="shared" si="43"/>
        <v>1.2120552985974793</v>
      </c>
      <c r="G191">
        <f t="shared" si="44"/>
        <v>1.1549675253573866</v>
      </c>
      <c r="H191">
        <f t="shared" si="45"/>
        <v>19.953631602057161</v>
      </c>
      <c r="I191" s="4">
        <f t="shared" si="46"/>
        <v>-0.98626876618206794</v>
      </c>
      <c r="J191" s="5">
        <f t="shared" si="47"/>
        <v>0.97272607914629861</v>
      </c>
      <c r="K191">
        <f t="shared" si="54"/>
        <v>2022</v>
      </c>
      <c r="L191">
        <f t="shared" si="55"/>
        <v>19</v>
      </c>
      <c r="M191">
        <v>667</v>
      </c>
      <c r="N191">
        <f t="shared" si="48"/>
        <v>32.244224275023775</v>
      </c>
      <c r="O191">
        <f t="shared" si="49"/>
        <v>37.241031917992778</v>
      </c>
      <c r="P191">
        <f t="shared" si="61"/>
        <v>33.516928726193498</v>
      </c>
    </row>
    <row r="192" spans="1:16" x14ac:dyDescent="0.25">
      <c r="A192">
        <v>2002</v>
      </c>
      <c r="B192" s="6">
        <v>20</v>
      </c>
      <c r="C192" s="6">
        <v>188</v>
      </c>
      <c r="D192" s="7">
        <v>17.897717953245291</v>
      </c>
      <c r="E192" s="6">
        <f t="shared" si="42"/>
        <v>17.298831138204424</v>
      </c>
      <c r="F192" s="6">
        <f t="shared" si="43"/>
        <v>1.0346200740533404</v>
      </c>
      <c r="G192">
        <f t="shared" si="44"/>
        <v>1.1302576191698797</v>
      </c>
      <c r="H192">
        <f t="shared" si="45"/>
        <v>19.552135696688712</v>
      </c>
      <c r="I192" s="4">
        <f t="shared" si="46"/>
        <v>1.6544177434434211</v>
      </c>
      <c r="J192" s="5">
        <f t="shared" si="47"/>
        <v>2.7370980698204215</v>
      </c>
      <c r="K192">
        <f t="shared" si="54"/>
        <v>2022</v>
      </c>
      <c r="L192">
        <f t="shared" si="55"/>
        <v>20</v>
      </c>
      <c r="M192">
        <v>668</v>
      </c>
      <c r="N192">
        <f t="shared" si="48"/>
        <v>32.286169024761413</v>
      </c>
      <c r="O192">
        <f t="shared" si="49"/>
        <v>36.491688534043149</v>
      </c>
      <c r="P192">
        <f t="shared" si="61"/>
        <v>32.842519680638837</v>
      </c>
    </row>
    <row r="193" spans="1:16" x14ac:dyDescent="0.25">
      <c r="A193">
        <v>2002</v>
      </c>
      <c r="B193" s="6">
        <v>21</v>
      </c>
      <c r="C193" s="6">
        <v>189</v>
      </c>
      <c r="D193" s="7">
        <v>18.427705596554379</v>
      </c>
      <c r="E193" s="6">
        <f t="shared" si="42"/>
        <v>17.321334242532718</v>
      </c>
      <c r="F193" s="6">
        <f t="shared" si="43"/>
        <v>1.0638733332276999</v>
      </c>
      <c r="G193">
        <f t="shared" si="44"/>
        <v>1.1082606466464826</v>
      </c>
      <c r="H193">
        <f t="shared" si="45"/>
        <v>19.196553088409171</v>
      </c>
      <c r="I193" s="4">
        <f t="shared" si="46"/>
        <v>0.76884749185479251</v>
      </c>
      <c r="J193" s="5">
        <f t="shared" si="47"/>
        <v>0.59112646573140526</v>
      </c>
      <c r="K193">
        <f t="shared" si="54"/>
        <v>2022</v>
      </c>
      <c r="L193">
        <f t="shared" si="55"/>
        <v>21</v>
      </c>
      <c r="M193">
        <v>669</v>
      </c>
      <c r="N193">
        <f t="shared" si="48"/>
        <v>32.328168338132393</v>
      </c>
      <c r="O193">
        <f t="shared" si="49"/>
        <v>35.828036747314954</v>
      </c>
      <c r="P193">
        <f>O193</f>
        <v>35.828036747314954</v>
      </c>
    </row>
    <row r="194" spans="1:16" x14ac:dyDescent="0.25">
      <c r="A194">
        <v>2002</v>
      </c>
      <c r="B194" s="6">
        <v>22</v>
      </c>
      <c r="C194" s="6">
        <v>190</v>
      </c>
      <c r="D194" s="7">
        <v>19.289022245502483</v>
      </c>
      <c r="E194" s="6">
        <f t="shared" si="42"/>
        <v>17.343866619920004</v>
      </c>
      <c r="F194" s="6">
        <f t="shared" si="43"/>
        <v>1.1121523630346883</v>
      </c>
      <c r="G194">
        <f t="shared" si="44"/>
        <v>1.0779945497435119</v>
      </c>
      <c r="H194">
        <f t="shared" si="45"/>
        <v>18.696593687752191</v>
      </c>
      <c r="I194" s="4">
        <f t="shared" si="46"/>
        <v>-0.59242855775029213</v>
      </c>
      <c r="J194" s="5">
        <f t="shared" si="47"/>
        <v>0.35097159603809119</v>
      </c>
      <c r="K194">
        <f t="shared" si="54"/>
        <v>2022</v>
      </c>
      <c r="L194">
        <f t="shared" si="55"/>
        <v>22</v>
      </c>
      <c r="M194">
        <v>670</v>
      </c>
      <c r="N194">
        <f t="shared" si="48"/>
        <v>32.370222286115563</v>
      </c>
      <c r="O194">
        <f t="shared" si="49"/>
        <v>34.894923198418546</v>
      </c>
      <c r="P194">
        <f t="shared" ref="P194:P196" si="62">O194</f>
        <v>34.894923198418546</v>
      </c>
    </row>
    <row r="195" spans="1:16" x14ac:dyDescent="0.25">
      <c r="A195">
        <v>2002</v>
      </c>
      <c r="B195" s="6">
        <v>23</v>
      </c>
      <c r="C195" s="6">
        <v>191</v>
      </c>
      <c r="D195" s="7">
        <v>17.552590728444798</v>
      </c>
      <c r="E195" s="6">
        <f t="shared" si="42"/>
        <v>17.366428308446</v>
      </c>
      <c r="F195" s="6">
        <f t="shared" si="43"/>
        <v>1.0107196722718315</v>
      </c>
      <c r="G195">
        <f t="shared" si="44"/>
        <v>1.0313155336648572</v>
      </c>
      <c r="H195">
        <f t="shared" si="45"/>
        <v>17.910267278777468</v>
      </c>
      <c r="I195" s="4">
        <f t="shared" si="46"/>
        <v>0.35767655033266976</v>
      </c>
      <c r="J195" s="5">
        <f t="shared" si="47"/>
        <v>0.12793251465787886</v>
      </c>
      <c r="K195">
        <f t="shared" si="54"/>
        <v>2022</v>
      </c>
      <c r="L195">
        <f t="shared" si="55"/>
        <v>23</v>
      </c>
      <c r="M195">
        <v>671</v>
      </c>
      <c r="N195">
        <f t="shared" si="48"/>
        <v>32.412330939782095</v>
      </c>
      <c r="O195">
        <f t="shared" si="49"/>
        <v>33.427340380483329</v>
      </c>
      <c r="P195">
        <f t="shared" si="62"/>
        <v>33.427340380483329</v>
      </c>
    </row>
    <row r="196" spans="1:16" x14ac:dyDescent="0.25">
      <c r="A196">
        <v>2002</v>
      </c>
      <c r="B196" s="6">
        <v>24</v>
      </c>
      <c r="C196" s="6">
        <v>192</v>
      </c>
      <c r="D196" s="7">
        <v>15.992476457108079</v>
      </c>
      <c r="E196" s="6">
        <f t="shared" si="42"/>
        <v>17.389019346239976</v>
      </c>
      <c r="F196" s="6">
        <f t="shared" si="43"/>
        <v>0.9196882319051608</v>
      </c>
      <c r="G196">
        <f t="shared" si="44"/>
        <v>0.93879604034404873</v>
      </c>
      <c r="H196">
        <f t="shared" si="45"/>
        <v>16.324742507716149</v>
      </c>
      <c r="I196" s="4">
        <f t="shared" si="46"/>
        <v>0.33226605060806946</v>
      </c>
      <c r="J196" s="5">
        <f t="shared" si="47"/>
        <v>0.11040072838668417</v>
      </c>
      <c r="K196">
        <f t="shared" si="54"/>
        <v>2022</v>
      </c>
      <c r="L196">
        <f t="shared" si="55"/>
        <v>24</v>
      </c>
      <c r="M196">
        <v>672</v>
      </c>
      <c r="N196">
        <f t="shared" si="48"/>
        <v>32.454494370295627</v>
      </c>
      <c r="O196">
        <f t="shared" si="49"/>
        <v>30.468150806201756</v>
      </c>
      <c r="P196">
        <f t="shared" si="62"/>
        <v>30.468150806201756</v>
      </c>
    </row>
    <row r="197" spans="1:16" x14ac:dyDescent="0.25">
      <c r="A197">
        <v>2003</v>
      </c>
      <c r="B197" s="6">
        <v>1</v>
      </c>
      <c r="C197" s="6">
        <v>193</v>
      </c>
      <c r="D197" s="7">
        <v>15.405101524798999</v>
      </c>
      <c r="E197" s="6">
        <f t="shared" si="42"/>
        <v>17.411639771480782</v>
      </c>
      <c r="F197" s="6">
        <f t="shared" si="43"/>
        <v>0.88475880083572755</v>
      </c>
      <c r="G197">
        <f t="shared" si="44"/>
        <v>0.89289758795302399</v>
      </c>
      <c r="H197">
        <f t="shared" si="45"/>
        <v>15.546811154262132</v>
      </c>
      <c r="I197" s="4">
        <f t="shared" si="46"/>
        <v>0.14170962946313281</v>
      </c>
      <c r="J197" s="5">
        <f t="shared" si="47"/>
        <v>2.0081619082578401E-2</v>
      </c>
      <c r="K197">
        <f t="shared" si="54"/>
        <v>2023</v>
      </c>
      <c r="L197">
        <f t="shared" si="55"/>
        <v>1</v>
      </c>
      <c r="M197">
        <v>673</v>
      </c>
      <c r="N197">
        <f t="shared" si="48"/>
        <v>32.496712648912371</v>
      </c>
      <c r="O197">
        <f t="shared" si="49"/>
        <v>29.016236340616381</v>
      </c>
      <c r="P197">
        <f>O197+P$3*O209</f>
        <v>32.758232218273299</v>
      </c>
    </row>
    <row r="198" spans="1:16" x14ac:dyDescent="0.25">
      <c r="A198">
        <v>2003</v>
      </c>
      <c r="B198" s="6">
        <v>2</v>
      </c>
      <c r="C198" s="6">
        <v>194</v>
      </c>
      <c r="D198" s="7">
        <v>14.272106407256272</v>
      </c>
      <c r="E198" s="6">
        <f t="shared" ref="E198:E261" si="63">13.548*EXP(0.0013*C198)</f>
        <v>17.43428962239695</v>
      </c>
      <c r="F198" s="6">
        <f t="shared" ref="F198:F261" si="64">D198/E198</f>
        <v>0.8186227667642747</v>
      </c>
      <c r="G198">
        <f t="shared" ref="G198:G261" si="65">AVERAGEIF($B$5:$B$484,B198,$F$5:$F$484)</f>
        <v>0.82306137189660389</v>
      </c>
      <c r="H198">
        <f t="shared" ref="H198:H261" si="66">E198*G198</f>
        <v>14.349490334652758</v>
      </c>
      <c r="I198" s="4">
        <f t="shared" ref="I198:I261" si="67">H198-D198</f>
        <v>7.738392739648603E-2</v>
      </c>
      <c r="J198" s="5">
        <f t="shared" ref="J198:J261" si="68">I198^2</f>
        <v>5.9882722193046207E-3</v>
      </c>
      <c r="K198">
        <f t="shared" si="54"/>
        <v>2023</v>
      </c>
      <c r="L198">
        <f t="shared" si="55"/>
        <v>2</v>
      </c>
      <c r="M198">
        <v>674</v>
      </c>
      <c r="N198">
        <f t="shared" ref="N198:N244" si="69">13.548*EXP(0.0013*M198)</f>
        <v>32.538985846981227</v>
      </c>
      <c r="O198">
        <f t="shared" ref="O198:O244" si="70">N198*G198</f>
        <v>26.781582331340545</v>
      </c>
      <c r="P198">
        <f t="shared" ref="P198:P204" si="71">O198+P$3*O210</f>
        <v>30.664829801403513</v>
      </c>
    </row>
    <row r="199" spans="1:16" x14ac:dyDescent="0.25">
      <c r="A199">
        <v>2003</v>
      </c>
      <c r="B199" s="6">
        <v>3</v>
      </c>
      <c r="C199" s="6">
        <v>195</v>
      </c>
      <c r="D199" s="7">
        <v>13.244507402994287</v>
      </c>
      <c r="E199" s="6">
        <f t="shared" si="63"/>
        <v>17.45696893726673</v>
      </c>
      <c r="F199" s="6">
        <f t="shared" si="64"/>
        <v>0.75869456207372987</v>
      </c>
      <c r="G199">
        <f t="shared" si="65"/>
        <v>0.78408852525718453</v>
      </c>
      <c r="H199">
        <f t="shared" si="66"/>
        <v>13.687809029481951</v>
      </c>
      <c r="I199" s="4">
        <f t="shared" si="67"/>
        <v>0.44330162648766347</v>
      </c>
      <c r="J199" s="5">
        <f t="shared" si="68"/>
        <v>0.1965163320466079</v>
      </c>
      <c r="K199">
        <f t="shared" si="54"/>
        <v>2023</v>
      </c>
      <c r="L199">
        <f t="shared" si="55"/>
        <v>3</v>
      </c>
      <c r="M199">
        <v>675</v>
      </c>
      <c r="N199">
        <f t="shared" si="69"/>
        <v>32.581314035943912</v>
      </c>
      <c r="O199">
        <f t="shared" si="70"/>
        <v>25.546634473384469</v>
      </c>
      <c r="P199">
        <f t="shared" si="71"/>
        <v>29.433067749982378</v>
      </c>
    </row>
    <row r="200" spans="1:16" x14ac:dyDescent="0.25">
      <c r="A200">
        <v>2003</v>
      </c>
      <c r="B200" s="6">
        <v>4</v>
      </c>
      <c r="C200" s="6">
        <v>196</v>
      </c>
      <c r="D200" s="7">
        <v>13.795672224878668</v>
      </c>
      <c r="E200" s="6">
        <f t="shared" si="63"/>
        <v>17.479677754418166</v>
      </c>
      <c r="F200" s="6">
        <f t="shared" si="64"/>
        <v>0.78924064955326034</v>
      </c>
      <c r="G200">
        <f t="shared" si="65"/>
        <v>0.77369478745822873</v>
      </c>
      <c r="H200">
        <f t="shared" si="66"/>
        <v>13.523935565042892</v>
      </c>
      <c r="I200" s="4">
        <f t="shared" si="67"/>
        <v>-0.271736659835776</v>
      </c>
      <c r="J200" s="5">
        <f t="shared" si="68"/>
        <v>7.3840812298704234E-2</v>
      </c>
      <c r="K200">
        <f t="shared" si="54"/>
        <v>2023</v>
      </c>
      <c r="L200">
        <f t="shared" si="55"/>
        <v>4</v>
      </c>
      <c r="M200">
        <v>676</v>
      </c>
      <c r="N200">
        <f t="shared" si="69"/>
        <v>32.623697287335062</v>
      </c>
      <c r="O200">
        <f t="shared" si="70"/>
        <v>25.240784538826293</v>
      </c>
      <c r="P200">
        <f t="shared" si="71"/>
        <v>29.205021420143453</v>
      </c>
    </row>
    <row r="201" spans="1:16" x14ac:dyDescent="0.25">
      <c r="A201">
        <v>2003</v>
      </c>
      <c r="B201" s="6">
        <v>5</v>
      </c>
      <c r="C201" s="6">
        <v>197</v>
      </c>
      <c r="D201" s="7">
        <v>13.259192080764519</v>
      </c>
      <c r="E201" s="6">
        <f t="shared" si="63"/>
        <v>17.50241611222917</v>
      </c>
      <c r="F201" s="6">
        <f t="shared" si="64"/>
        <v>0.75756352698643392</v>
      </c>
      <c r="G201">
        <f t="shared" si="65"/>
        <v>0.75346865662854667</v>
      </c>
      <c r="H201">
        <f t="shared" si="66"/>
        <v>13.187521955835143</v>
      </c>
      <c r="I201" s="4">
        <f t="shared" si="67"/>
        <v>-7.16701249293763E-2</v>
      </c>
      <c r="J201" s="5">
        <f t="shared" si="68"/>
        <v>5.1366068073924066E-3</v>
      </c>
      <c r="K201">
        <f t="shared" si="54"/>
        <v>2023</v>
      </c>
      <c r="L201">
        <f t="shared" si="55"/>
        <v>5</v>
      </c>
      <c r="M201">
        <v>677</v>
      </c>
      <c r="N201">
        <f t="shared" si="69"/>
        <v>32.666135672782403</v>
      </c>
      <c r="O201">
        <f t="shared" si="70"/>
        <v>24.612909362617202</v>
      </c>
      <c r="P201">
        <f t="shared" si="71"/>
        <v>28.56495059621788</v>
      </c>
    </row>
    <row r="202" spans="1:16" x14ac:dyDescent="0.25">
      <c r="A202">
        <v>2003</v>
      </c>
      <c r="B202" s="6">
        <v>6</v>
      </c>
      <c r="C202" s="6">
        <v>198</v>
      </c>
      <c r="D202" s="7">
        <v>14.439499828421162</v>
      </c>
      <c r="E202" s="6">
        <f t="shared" si="63"/>
        <v>17.525184049127564</v>
      </c>
      <c r="F202" s="6">
        <f t="shared" si="64"/>
        <v>0.82392856976243778</v>
      </c>
      <c r="G202">
        <f t="shared" si="65"/>
        <v>0.78013861363950232</v>
      </c>
      <c r="H202">
        <f t="shared" si="66"/>
        <v>13.672072787863497</v>
      </c>
      <c r="I202" s="4">
        <f t="shared" si="67"/>
        <v>-0.76742704055766531</v>
      </c>
      <c r="J202" s="5">
        <f t="shared" si="68"/>
        <v>0.58894426257909649</v>
      </c>
      <c r="K202">
        <f t="shared" si="54"/>
        <v>2023</v>
      </c>
      <c r="L202">
        <f t="shared" si="55"/>
        <v>6</v>
      </c>
      <c r="M202">
        <v>678</v>
      </c>
      <c r="N202">
        <f t="shared" si="69"/>
        <v>32.708629264006802</v>
      </c>
      <c r="O202">
        <f t="shared" si="70"/>
        <v>25.517264688070721</v>
      </c>
      <c r="P202">
        <f t="shared" si="71"/>
        <v>29.516733169969289</v>
      </c>
    </row>
    <row r="203" spans="1:16" x14ac:dyDescent="0.25">
      <c r="A203">
        <v>2003</v>
      </c>
      <c r="B203" s="6">
        <v>7</v>
      </c>
      <c r="C203" s="6">
        <v>199</v>
      </c>
      <c r="D203" s="7">
        <v>14.491458174479266</v>
      </c>
      <c r="E203" s="6">
        <f t="shared" si="63"/>
        <v>17.547981603591179</v>
      </c>
      <c r="F203" s="6">
        <f t="shared" si="64"/>
        <v>0.82581908859042807</v>
      </c>
      <c r="G203">
        <f t="shared" si="65"/>
        <v>0.81032923027351311</v>
      </c>
      <c r="H203">
        <f t="shared" si="66"/>
        <v>14.219642425691807</v>
      </c>
      <c r="I203" s="4">
        <f t="shared" si="67"/>
        <v>-0.27181574878745884</v>
      </c>
      <c r="J203" s="5">
        <f t="shared" si="68"/>
        <v>7.3883801288886927E-2</v>
      </c>
      <c r="K203">
        <f t="shared" si="54"/>
        <v>2023</v>
      </c>
      <c r="L203">
        <f t="shared" si="55"/>
        <v>7</v>
      </c>
      <c r="M203">
        <v>679</v>
      </c>
      <c r="N203">
        <f t="shared" si="69"/>
        <v>32.751178132822439</v>
      </c>
      <c r="O203">
        <f t="shared" si="70"/>
        <v>26.539236966920722</v>
      </c>
      <c r="P203">
        <f t="shared" si="71"/>
        <v>30.381363772762963</v>
      </c>
    </row>
    <row r="204" spans="1:16" x14ac:dyDescent="0.25">
      <c r="A204">
        <v>2003</v>
      </c>
      <c r="B204" s="6">
        <v>8</v>
      </c>
      <c r="C204" s="6">
        <v>200</v>
      </c>
      <c r="D204" s="7">
        <v>15.793775531039127</v>
      </c>
      <c r="E204" s="6">
        <f t="shared" si="63"/>
        <v>17.570808814147878</v>
      </c>
      <c r="F204" s="6">
        <f t="shared" si="64"/>
        <v>0.89886445741314447</v>
      </c>
      <c r="G204">
        <f t="shared" si="65"/>
        <v>0.88188374645635181</v>
      </c>
      <c r="H204">
        <f t="shared" si="66"/>
        <v>15.495410705289018</v>
      </c>
      <c r="I204" s="4">
        <f t="shared" si="67"/>
        <v>-0.29836482575010947</v>
      </c>
      <c r="J204" s="5">
        <f t="shared" si="68"/>
        <v>8.9021569244893184E-2</v>
      </c>
      <c r="K204">
        <f t="shared" si="54"/>
        <v>2023</v>
      </c>
      <c r="L204">
        <f t="shared" si="55"/>
        <v>8</v>
      </c>
      <c r="M204">
        <v>680</v>
      </c>
      <c r="N204">
        <f t="shared" si="69"/>
        <v>32.793782351136919</v>
      </c>
      <c r="O204">
        <f t="shared" si="70"/>
        <v>28.920303640294815</v>
      </c>
      <c r="P204">
        <f t="shared" si="71"/>
        <v>32.685121302056587</v>
      </c>
    </row>
    <row r="205" spans="1:16" x14ac:dyDescent="0.25">
      <c r="A205">
        <v>2003</v>
      </c>
      <c r="B205" s="6">
        <v>9</v>
      </c>
      <c r="C205" s="6">
        <v>201</v>
      </c>
      <c r="D205" s="7">
        <v>17.242610823634077</v>
      </c>
      <c r="E205" s="6">
        <f t="shared" si="63"/>
        <v>17.59366571937565</v>
      </c>
      <c r="F205" s="6">
        <f t="shared" si="64"/>
        <v>0.98004651780129248</v>
      </c>
      <c r="G205">
        <f t="shared" si="65"/>
        <v>0.98921104236092727</v>
      </c>
      <c r="H205">
        <f t="shared" si="66"/>
        <v>17.403848405213299</v>
      </c>
      <c r="I205" s="4">
        <f t="shared" si="67"/>
        <v>0.16123758157922197</v>
      </c>
      <c r="J205" s="5">
        <f t="shared" si="68"/>
        <v>2.5997557713516257E-2</v>
      </c>
      <c r="K205">
        <f t="shared" si="54"/>
        <v>2023</v>
      </c>
      <c r="L205">
        <f t="shared" si="55"/>
        <v>9</v>
      </c>
      <c r="M205">
        <v>681</v>
      </c>
      <c r="N205">
        <f t="shared" si="69"/>
        <v>32.836441990951379</v>
      </c>
      <c r="O205">
        <f t="shared" si="70"/>
        <v>32.482171009293133</v>
      </c>
      <c r="P205">
        <f>O205</f>
        <v>32.482171009293133</v>
      </c>
    </row>
    <row r="206" spans="1:16" x14ac:dyDescent="0.25">
      <c r="A206">
        <v>2003</v>
      </c>
      <c r="B206" s="6">
        <v>10</v>
      </c>
      <c r="C206" s="6">
        <v>202</v>
      </c>
      <c r="D206" s="7">
        <v>18.327239597076655</v>
      </c>
      <c r="E206" s="6">
        <f t="shared" si="63"/>
        <v>17.61655235790268</v>
      </c>
      <c r="F206" s="6">
        <f t="shared" si="64"/>
        <v>1.0403420161184469</v>
      </c>
      <c r="G206">
        <f t="shared" si="65"/>
        <v>1.0271092697684212</v>
      </c>
      <c r="H206">
        <f t="shared" si="66"/>
        <v>18.094124228162581</v>
      </c>
      <c r="I206" s="4">
        <f t="shared" si="67"/>
        <v>-0.23311536891407414</v>
      </c>
      <c r="J206" s="5">
        <f t="shared" si="68"/>
        <v>5.4342775223944886E-2</v>
      </c>
      <c r="K206">
        <f t="shared" si="54"/>
        <v>2023</v>
      </c>
      <c r="L206">
        <f t="shared" si="55"/>
        <v>10</v>
      </c>
      <c r="M206">
        <v>682</v>
      </c>
      <c r="N206">
        <f t="shared" si="69"/>
        <v>32.879157124360617</v>
      </c>
      <c r="O206">
        <f t="shared" si="70"/>
        <v>33.770487064603216</v>
      </c>
      <c r="P206">
        <f t="shared" ref="P206:P208" si="72">O206</f>
        <v>33.770487064603216</v>
      </c>
    </row>
    <row r="207" spans="1:16" x14ac:dyDescent="0.25">
      <c r="A207">
        <v>2003</v>
      </c>
      <c r="B207" s="6">
        <v>11</v>
      </c>
      <c r="C207" s="6">
        <v>203</v>
      </c>
      <c r="D207" s="7">
        <v>18.992593650298257</v>
      </c>
      <c r="E207" s="6">
        <f t="shared" si="63"/>
        <v>17.63946876840739</v>
      </c>
      <c r="F207" s="6">
        <f t="shared" si="64"/>
        <v>1.0767100698811485</v>
      </c>
      <c r="G207">
        <f t="shared" si="65"/>
        <v>1.0926895329076349</v>
      </c>
      <c r="H207">
        <f t="shared" si="66"/>
        <v>19.274462889289886</v>
      </c>
      <c r="I207" s="4">
        <f t="shared" si="67"/>
        <v>0.28186923899162863</v>
      </c>
      <c r="J207" s="5">
        <f t="shared" si="68"/>
        <v>7.9450267889719858E-2</v>
      </c>
      <c r="K207">
        <f t="shared" si="54"/>
        <v>2023</v>
      </c>
      <c r="L207">
        <f t="shared" si="55"/>
        <v>11</v>
      </c>
      <c r="M207">
        <v>683</v>
      </c>
      <c r="N207">
        <f t="shared" si="69"/>
        <v>32.921927823553219</v>
      </c>
      <c r="O207">
        <f t="shared" si="70"/>
        <v>35.973445935937235</v>
      </c>
      <c r="P207">
        <f t="shared" si="72"/>
        <v>35.973445935937235</v>
      </c>
    </row>
    <row r="208" spans="1:16" x14ac:dyDescent="0.25">
      <c r="A208">
        <v>2003</v>
      </c>
      <c r="B208" s="6">
        <v>12</v>
      </c>
      <c r="C208" s="6">
        <v>204</v>
      </c>
      <c r="D208" s="7">
        <v>18.515271715514473</v>
      </c>
      <c r="E208" s="6">
        <f t="shared" si="63"/>
        <v>17.662414989618515</v>
      </c>
      <c r="F208" s="6">
        <f t="shared" si="64"/>
        <v>1.0482865296958113</v>
      </c>
      <c r="G208">
        <f t="shared" si="65"/>
        <v>1.089267148138255</v>
      </c>
      <c r="H208">
        <f t="shared" si="66"/>
        <v>19.239088404976126</v>
      </c>
      <c r="I208" s="4">
        <f t="shared" si="67"/>
        <v>0.72381668946165334</v>
      </c>
      <c r="J208" s="5">
        <f t="shared" si="68"/>
        <v>0.52391059994322753</v>
      </c>
      <c r="K208">
        <f t="shared" si="54"/>
        <v>2023</v>
      </c>
      <c r="L208">
        <f t="shared" si="55"/>
        <v>12</v>
      </c>
      <c r="M208">
        <v>684</v>
      </c>
      <c r="N208">
        <f t="shared" si="69"/>
        <v>32.96475416081168</v>
      </c>
      <c r="O208">
        <f t="shared" si="70"/>
        <v>35.907423753826016</v>
      </c>
      <c r="P208">
        <f t="shared" si="72"/>
        <v>35.907423753826016</v>
      </c>
    </row>
    <row r="209" spans="1:16" x14ac:dyDescent="0.25">
      <c r="A209">
        <v>2003</v>
      </c>
      <c r="B209" s="6">
        <v>13</v>
      </c>
      <c r="C209" s="6">
        <v>205</v>
      </c>
      <c r="D209" s="7">
        <v>20.538930050461893</v>
      </c>
      <c r="E209" s="6">
        <f t="shared" si="63"/>
        <v>17.685391060315172</v>
      </c>
      <c r="F209" s="6">
        <f t="shared" si="64"/>
        <v>1.1613500646050101</v>
      </c>
      <c r="G209">
        <f t="shared" si="65"/>
        <v>1.1336758118692174</v>
      </c>
      <c r="H209">
        <f t="shared" si="66"/>
        <v>20.049500068527404</v>
      </c>
      <c r="I209" s="4">
        <f t="shared" si="67"/>
        <v>-0.48942998193448872</v>
      </c>
      <c r="J209" s="5">
        <f t="shared" si="68"/>
        <v>0.23954170721639395</v>
      </c>
      <c r="K209">
        <f t="shared" si="54"/>
        <v>2023</v>
      </c>
      <c r="L209">
        <f t="shared" si="55"/>
        <v>13</v>
      </c>
      <c r="M209">
        <v>685</v>
      </c>
      <c r="N209">
        <f t="shared" si="69"/>
        <v>33.007636208512523</v>
      </c>
      <c r="O209">
        <f t="shared" si="70"/>
        <v>37.41995877656921</v>
      </c>
      <c r="P209">
        <f>O209-P$3*O209</f>
        <v>33.677962898912291</v>
      </c>
    </row>
    <row r="210" spans="1:16" x14ac:dyDescent="0.25">
      <c r="A210">
        <v>2003</v>
      </c>
      <c r="B210" s="6">
        <v>14</v>
      </c>
      <c r="C210" s="6">
        <v>206</v>
      </c>
      <c r="D210" s="7">
        <v>20.887148080508837</v>
      </c>
      <c r="E210" s="6">
        <f t="shared" si="63"/>
        <v>17.708397019326934</v>
      </c>
      <c r="F210" s="6">
        <f t="shared" si="64"/>
        <v>1.1795052967082573</v>
      </c>
      <c r="G210">
        <f t="shared" si="65"/>
        <v>1.174941005704121</v>
      </c>
      <c r="H210">
        <f t="shared" si="66"/>
        <v>20.806321803295848</v>
      </c>
      <c r="I210" s="4">
        <f t="shared" si="67"/>
        <v>-8.0826277212988629E-2</v>
      </c>
      <c r="J210" s="5">
        <f t="shared" si="68"/>
        <v>6.5328870881108852E-3</v>
      </c>
      <c r="K210">
        <f t="shared" si="54"/>
        <v>2023</v>
      </c>
      <c r="L210">
        <f t="shared" si="55"/>
        <v>14</v>
      </c>
      <c r="M210">
        <v>686</v>
      </c>
      <c r="N210">
        <f t="shared" si="69"/>
        <v>33.05057403912641</v>
      </c>
      <c r="O210">
        <f t="shared" si="70"/>
        <v>38.832474700629696</v>
      </c>
      <c r="P210">
        <f t="shared" ref="P210:P216" si="73">O210-P$3*O210</f>
        <v>34.949227230566727</v>
      </c>
    </row>
    <row r="211" spans="1:16" x14ac:dyDescent="0.25">
      <c r="A211">
        <v>2003</v>
      </c>
      <c r="B211" s="6">
        <v>15</v>
      </c>
      <c r="C211" s="6">
        <v>207</v>
      </c>
      <c r="D211" s="7">
        <v>21.81334911037403</v>
      </c>
      <c r="E211" s="6">
        <f t="shared" si="63"/>
        <v>17.731432905533875</v>
      </c>
      <c r="F211" s="6">
        <f t="shared" si="64"/>
        <v>1.2302079153211702</v>
      </c>
      <c r="G211">
        <f t="shared" si="65"/>
        <v>1.1743772411810198</v>
      </c>
      <c r="H211">
        <f t="shared" si="66"/>
        <v>20.823391257787225</v>
      </c>
      <c r="I211" s="4">
        <f t="shared" si="67"/>
        <v>-0.98995785258680513</v>
      </c>
      <c r="J211" s="5">
        <f t="shared" si="68"/>
        <v>0.98001654989827858</v>
      </c>
      <c r="K211">
        <f t="shared" si="54"/>
        <v>2023</v>
      </c>
      <c r="L211">
        <f t="shared" si="55"/>
        <v>15</v>
      </c>
      <c r="M211">
        <v>687</v>
      </c>
      <c r="N211">
        <f t="shared" si="69"/>
        <v>33.093567725218286</v>
      </c>
      <c r="O211">
        <f t="shared" si="70"/>
        <v>38.864332765979086</v>
      </c>
      <c r="P211">
        <f t="shared" si="73"/>
        <v>34.97789948938118</v>
      </c>
    </row>
    <row r="212" spans="1:16" x14ac:dyDescent="0.25">
      <c r="A212">
        <v>2003</v>
      </c>
      <c r="B212" s="6">
        <v>16</v>
      </c>
      <c r="C212" s="6">
        <v>208</v>
      </c>
      <c r="D212" s="7">
        <v>20.38781272479147</v>
      </c>
      <c r="E212" s="6">
        <f t="shared" si="63"/>
        <v>17.754498757866642</v>
      </c>
      <c r="F212" s="6">
        <f t="shared" si="64"/>
        <v>1.1483181250474932</v>
      </c>
      <c r="G212">
        <f t="shared" si="65"/>
        <v>1.1963311887595514</v>
      </c>
      <c r="H212">
        <f t="shared" si="66"/>
        <v>21.240260604828578</v>
      </c>
      <c r="I212" s="4">
        <f t="shared" si="67"/>
        <v>0.85244788003710781</v>
      </c>
      <c r="J212" s="5">
        <f t="shared" si="68"/>
        <v>0.7266673881797594</v>
      </c>
      <c r="K212">
        <f t="shared" si="54"/>
        <v>2023</v>
      </c>
      <c r="L212">
        <f t="shared" si="55"/>
        <v>16</v>
      </c>
      <c r="M212">
        <v>688</v>
      </c>
      <c r="N212">
        <f t="shared" si="69"/>
        <v>33.136617339447504</v>
      </c>
      <c r="O212">
        <f t="shared" si="70"/>
        <v>39.642368813171593</v>
      </c>
      <c r="P212">
        <f t="shared" si="73"/>
        <v>35.678131931854438</v>
      </c>
    </row>
    <row r="213" spans="1:16" x14ac:dyDescent="0.25">
      <c r="A213">
        <v>2003</v>
      </c>
      <c r="B213" s="6">
        <v>17</v>
      </c>
      <c r="C213" s="6">
        <v>209</v>
      </c>
      <c r="D213" s="7">
        <v>21.893803580936751</v>
      </c>
      <c r="E213" s="6">
        <f t="shared" si="63"/>
        <v>17.777594615306541</v>
      </c>
      <c r="F213" s="6">
        <f t="shared" si="64"/>
        <v>1.2315391398387578</v>
      </c>
      <c r="G213">
        <f t="shared" si="65"/>
        <v>1.1911013359008755</v>
      </c>
      <c r="H213">
        <f t="shared" si="66"/>
        <v>21.174916695395833</v>
      </c>
      <c r="I213" s="4">
        <f t="shared" si="67"/>
        <v>-0.71888688554091829</v>
      </c>
      <c r="J213" s="5">
        <f t="shared" si="68"/>
        <v>0.51679835420272136</v>
      </c>
      <c r="K213">
        <f t="shared" si="54"/>
        <v>2023</v>
      </c>
      <c r="L213">
        <f t="shared" si="55"/>
        <v>17</v>
      </c>
      <c r="M213">
        <v>689</v>
      </c>
      <c r="N213">
        <f t="shared" si="69"/>
        <v>33.1797229545679</v>
      </c>
      <c r="O213">
        <f t="shared" si="70"/>
        <v>39.520412336006771</v>
      </c>
      <c r="P213">
        <f t="shared" si="73"/>
        <v>35.568371102406097</v>
      </c>
    </row>
    <row r="214" spans="1:16" x14ac:dyDescent="0.25">
      <c r="A214">
        <v>2003</v>
      </c>
      <c r="B214" s="6">
        <v>18</v>
      </c>
      <c r="C214" s="6">
        <v>210</v>
      </c>
      <c r="D214" s="7">
        <v>21.325805242739769</v>
      </c>
      <c r="E214" s="6">
        <f t="shared" si="63"/>
        <v>17.800720516885566</v>
      </c>
      <c r="F214" s="6">
        <f t="shared" si="64"/>
        <v>1.1980304517735867</v>
      </c>
      <c r="G214">
        <f t="shared" si="65"/>
        <v>1.2038293859259221</v>
      </c>
      <c r="H214">
        <f t="shared" si="66"/>
        <v>21.429030448881313</v>
      </c>
      <c r="I214" s="4">
        <f t="shared" si="67"/>
        <v>0.10322520614154485</v>
      </c>
      <c r="J214" s="5">
        <f t="shared" si="68"/>
        <v>1.0655443182964427E-2</v>
      </c>
      <c r="K214">
        <f t="shared" si="54"/>
        <v>2023</v>
      </c>
      <c r="L214">
        <f t="shared" si="55"/>
        <v>18</v>
      </c>
      <c r="M214">
        <v>690</v>
      </c>
      <c r="N214">
        <f t="shared" si="69"/>
        <v>33.222884643427996</v>
      </c>
      <c r="O214">
        <f t="shared" si="70"/>
        <v>39.994684818985675</v>
      </c>
      <c r="P214">
        <f t="shared" si="73"/>
        <v>35.995216337087108</v>
      </c>
    </row>
    <row r="215" spans="1:16" x14ac:dyDescent="0.25">
      <c r="A215">
        <v>2003</v>
      </c>
      <c r="B215" s="6">
        <v>19</v>
      </c>
      <c r="C215" s="6">
        <v>211</v>
      </c>
      <c r="D215" s="7">
        <v>20.706720137158751</v>
      </c>
      <c r="E215" s="6">
        <f t="shared" si="63"/>
        <v>17.823876501686502</v>
      </c>
      <c r="F215" s="6">
        <f t="shared" si="64"/>
        <v>1.1617405526345221</v>
      </c>
      <c r="G215">
        <f t="shared" si="65"/>
        <v>1.1549675253573866</v>
      </c>
      <c r="H215">
        <f t="shared" si="66"/>
        <v>20.585998535428534</v>
      </c>
      <c r="I215" s="4">
        <f t="shared" si="67"/>
        <v>-0.12072160173021729</v>
      </c>
      <c r="J215" s="5">
        <f t="shared" si="68"/>
        <v>1.4573705124309201E-2</v>
      </c>
      <c r="K215">
        <f t="shared" si="54"/>
        <v>2023</v>
      </c>
      <c r="L215">
        <f t="shared" si="55"/>
        <v>19</v>
      </c>
      <c r="M215">
        <v>691</v>
      </c>
      <c r="N215">
        <f t="shared" si="69"/>
        <v>33.26610247897105</v>
      </c>
      <c r="O215">
        <f t="shared" si="70"/>
        <v>38.421268058422413</v>
      </c>
      <c r="P215">
        <f t="shared" si="73"/>
        <v>34.579141252580172</v>
      </c>
    </row>
    <row r="216" spans="1:16" x14ac:dyDescent="0.25">
      <c r="A216">
        <v>2003</v>
      </c>
      <c r="B216" s="6">
        <v>20</v>
      </c>
      <c r="C216" s="6">
        <v>212</v>
      </c>
      <c r="D216" s="7">
        <v>20.804296018153607</v>
      </c>
      <c r="E216" s="6">
        <f t="shared" si="63"/>
        <v>17.847062608842972</v>
      </c>
      <c r="F216" s="6">
        <f t="shared" si="64"/>
        <v>1.1656986067749529</v>
      </c>
      <c r="G216">
        <f t="shared" si="65"/>
        <v>1.1302576191698797</v>
      </c>
      <c r="H216">
        <f t="shared" si="66"/>
        <v>20.171778493446638</v>
      </c>
      <c r="I216" s="4">
        <f t="shared" si="67"/>
        <v>-0.63251752470696943</v>
      </c>
      <c r="J216" s="5">
        <f t="shared" si="68"/>
        <v>0.40007841906143166</v>
      </c>
      <c r="K216">
        <f t="shared" si="54"/>
        <v>2023</v>
      </c>
      <c r="L216">
        <f t="shared" si="55"/>
        <v>20</v>
      </c>
      <c r="M216">
        <v>692</v>
      </c>
      <c r="N216">
        <f t="shared" si="69"/>
        <v>33.309376534235206</v>
      </c>
      <c r="O216">
        <f t="shared" si="70"/>
        <v>37.648176617617743</v>
      </c>
      <c r="P216">
        <f t="shared" si="73"/>
        <v>33.883358955855968</v>
      </c>
    </row>
    <row r="217" spans="1:16" x14ac:dyDescent="0.25">
      <c r="A217">
        <v>2003</v>
      </c>
      <c r="B217" s="6">
        <v>21</v>
      </c>
      <c r="C217" s="6">
        <v>213</v>
      </c>
      <c r="D217" s="7">
        <v>21.342378956703342</v>
      </c>
      <c r="E217" s="6">
        <f t="shared" si="63"/>
        <v>17.870278877539498</v>
      </c>
      <c r="F217" s="6">
        <f t="shared" si="64"/>
        <v>1.1942946779374439</v>
      </c>
      <c r="G217">
        <f t="shared" si="65"/>
        <v>1.1082606466464826</v>
      </c>
      <c r="H217">
        <f t="shared" si="66"/>
        <v>19.804926824574903</v>
      </c>
      <c r="I217" s="4">
        <f t="shared" si="67"/>
        <v>-1.5374521321284398</v>
      </c>
      <c r="J217" s="5">
        <f t="shared" si="68"/>
        <v>2.3637590585862855</v>
      </c>
      <c r="K217">
        <f t="shared" si="54"/>
        <v>2023</v>
      </c>
      <c r="L217">
        <f t="shared" si="55"/>
        <v>21</v>
      </c>
      <c r="M217">
        <v>693</v>
      </c>
      <c r="N217">
        <f t="shared" si="69"/>
        <v>33.352706882353623</v>
      </c>
      <c r="O217">
        <f t="shared" si="70"/>
        <v>36.963492496847813</v>
      </c>
      <c r="P217">
        <f>O217</f>
        <v>36.963492496847813</v>
      </c>
    </row>
    <row r="218" spans="1:16" x14ac:dyDescent="0.25">
      <c r="A218">
        <v>2003</v>
      </c>
      <c r="B218" s="6">
        <v>22</v>
      </c>
      <c r="C218" s="6">
        <v>214</v>
      </c>
      <c r="D218" s="7">
        <v>18.094310472001499</v>
      </c>
      <c r="E218" s="6">
        <f t="shared" si="63"/>
        <v>17.893525347011579</v>
      </c>
      <c r="F218" s="6">
        <f t="shared" si="64"/>
        <v>1.0112211049022519</v>
      </c>
      <c r="G218">
        <f t="shared" si="65"/>
        <v>1.0779945497435119</v>
      </c>
      <c r="H218">
        <f t="shared" si="66"/>
        <v>19.289122799775864</v>
      </c>
      <c r="I218" s="4">
        <f t="shared" si="67"/>
        <v>1.1948123277743647</v>
      </c>
      <c r="J218" s="5">
        <f t="shared" si="68"/>
        <v>1.427576498601596</v>
      </c>
      <c r="K218">
        <f t="shared" si="54"/>
        <v>2023</v>
      </c>
      <c r="L218">
        <f t="shared" si="55"/>
        <v>22</v>
      </c>
      <c r="M218">
        <v>694</v>
      </c>
      <c r="N218">
        <f t="shared" si="69"/>
        <v>33.396093596554621</v>
      </c>
      <c r="O218">
        <f t="shared" si="70"/>
        <v>36.000806879810078</v>
      </c>
      <c r="P218">
        <f t="shared" ref="P218:P220" si="74">O218</f>
        <v>36.000806879810078</v>
      </c>
    </row>
    <row r="219" spans="1:16" x14ac:dyDescent="0.25">
      <c r="A219">
        <v>2003</v>
      </c>
      <c r="B219" s="6">
        <v>23</v>
      </c>
      <c r="C219" s="6">
        <v>215</v>
      </c>
      <c r="D219" s="7">
        <v>17.149320690100947</v>
      </c>
      <c r="E219" s="6">
        <f t="shared" si="63"/>
        <v>17.916802056545752</v>
      </c>
      <c r="F219" s="6">
        <f t="shared" si="64"/>
        <v>0.95716415440531066</v>
      </c>
      <c r="G219">
        <f t="shared" si="65"/>
        <v>1.0313155336648572</v>
      </c>
      <c r="H219">
        <f t="shared" si="66"/>
        <v>18.477876274514092</v>
      </c>
      <c r="I219" s="4">
        <f t="shared" si="67"/>
        <v>1.3285555844131451</v>
      </c>
      <c r="J219" s="5">
        <f t="shared" si="68"/>
        <v>1.7650599408753536</v>
      </c>
      <c r="K219">
        <f t="shared" si="54"/>
        <v>2023</v>
      </c>
      <c r="L219">
        <f t="shared" si="55"/>
        <v>23</v>
      </c>
      <c r="M219">
        <v>695</v>
      </c>
      <c r="N219">
        <f t="shared" si="69"/>
        <v>33.439536750161743</v>
      </c>
      <c r="O219">
        <f t="shared" si="70"/>
        <v>34.486713688998663</v>
      </c>
      <c r="P219">
        <f t="shared" si="74"/>
        <v>34.486713688998663</v>
      </c>
    </row>
    <row r="220" spans="1:16" x14ac:dyDescent="0.25">
      <c r="A220">
        <v>2003</v>
      </c>
      <c r="B220" s="6">
        <v>24</v>
      </c>
      <c r="C220" s="6">
        <v>216</v>
      </c>
      <c r="D220" s="7">
        <v>17.22948590748377</v>
      </c>
      <c r="E220" s="6">
        <f t="shared" si="63"/>
        <v>17.940109045479666</v>
      </c>
      <c r="F220" s="6">
        <f t="shared" si="64"/>
        <v>0.96038914054566737</v>
      </c>
      <c r="G220">
        <f t="shared" si="65"/>
        <v>0.93879604034404873</v>
      </c>
      <c r="H220">
        <f t="shared" si="66"/>
        <v>16.842103335236761</v>
      </c>
      <c r="I220" s="4">
        <f t="shared" si="67"/>
        <v>-0.38738257224700945</v>
      </c>
      <c r="J220" s="5">
        <f t="shared" si="68"/>
        <v>0.15006525728070949</v>
      </c>
      <c r="K220">
        <f t="shared" si="54"/>
        <v>2023</v>
      </c>
      <c r="L220">
        <f t="shared" si="55"/>
        <v>24</v>
      </c>
      <c r="M220">
        <v>696</v>
      </c>
      <c r="N220">
        <f t="shared" si="69"/>
        <v>33.483036416593933</v>
      </c>
      <c r="O220">
        <f t="shared" si="70"/>
        <v>31.43374200659397</v>
      </c>
      <c r="P220">
        <f t="shared" si="74"/>
        <v>31.43374200659397</v>
      </c>
    </row>
    <row r="221" spans="1:16" x14ac:dyDescent="0.25">
      <c r="A221">
        <v>2004</v>
      </c>
      <c r="B221" s="6">
        <v>1</v>
      </c>
      <c r="C221" s="6">
        <v>217</v>
      </c>
      <c r="D221" s="7">
        <v>16.950460517573713</v>
      </c>
      <c r="E221" s="6">
        <f t="shared" si="63"/>
        <v>17.963446353202141</v>
      </c>
      <c r="F221" s="6">
        <f t="shared" si="64"/>
        <v>0.9436084916162063</v>
      </c>
      <c r="G221">
        <f t="shared" si="65"/>
        <v>0.89289758795302399</v>
      </c>
      <c r="H221">
        <f t="shared" si="66"/>
        <v>16.039517920097737</v>
      </c>
      <c r="I221" s="4">
        <f t="shared" si="67"/>
        <v>-0.91094259747597661</v>
      </c>
      <c r="J221" s="5">
        <f t="shared" si="68"/>
        <v>0.82981641589627919</v>
      </c>
      <c r="K221">
        <f t="shared" si="54"/>
        <v>2024</v>
      </c>
      <c r="L221">
        <f t="shared" si="55"/>
        <v>1</v>
      </c>
      <c r="M221">
        <v>697</v>
      </c>
      <c r="N221">
        <f t="shared" si="69"/>
        <v>33.526592669365634</v>
      </c>
      <c r="O221">
        <f t="shared" si="70"/>
        <v>29.935813726760109</v>
      </c>
      <c r="P221">
        <f>O221+P$3*O233</f>
        <v>33.796400270268464</v>
      </c>
    </row>
    <row r="222" spans="1:16" x14ac:dyDescent="0.25">
      <c r="A222">
        <v>2004</v>
      </c>
      <c r="B222" s="6">
        <v>2</v>
      </c>
      <c r="C222" s="6">
        <v>218</v>
      </c>
      <c r="D222" s="7">
        <v>14.370696514244006</v>
      </c>
      <c r="E222" s="6">
        <f t="shared" si="63"/>
        <v>17.986814019153226</v>
      </c>
      <c r="F222" s="6">
        <f t="shared" si="64"/>
        <v>0.79895730833383816</v>
      </c>
      <c r="G222">
        <f t="shared" si="65"/>
        <v>0.82306137189660389</v>
      </c>
      <c r="H222">
        <f t="shared" si="66"/>
        <v>14.804251822653322</v>
      </c>
      <c r="I222" s="4">
        <f t="shared" si="67"/>
        <v>0.433555308409316</v>
      </c>
      <c r="J222" s="5">
        <f t="shared" si="68"/>
        <v>0.18797020544989712</v>
      </c>
      <c r="K222">
        <f t="shared" ref="K222:K244" si="75">K198+1</f>
        <v>2024</v>
      </c>
      <c r="L222">
        <f t="shared" ref="L222:L244" si="76">L198</f>
        <v>2</v>
      </c>
      <c r="M222">
        <v>698</v>
      </c>
      <c r="N222">
        <f t="shared" si="69"/>
        <v>33.570205582086928</v>
      </c>
      <c r="O222">
        <f t="shared" si="70"/>
        <v>27.630339461243498</v>
      </c>
      <c r="P222">
        <f t="shared" ref="P222:P228" si="77">O222+P$3*O234</f>
        <v>31.636654117427749</v>
      </c>
    </row>
    <row r="223" spans="1:16" x14ac:dyDescent="0.25">
      <c r="A223">
        <v>2004</v>
      </c>
      <c r="B223" s="6">
        <v>3</v>
      </c>
      <c r="C223" s="6">
        <v>219</v>
      </c>
      <c r="D223" s="7">
        <v>12.687666125978136</v>
      </c>
      <c r="E223" s="6">
        <f t="shared" si="63"/>
        <v>18.010212082824282</v>
      </c>
      <c r="F223" s="6">
        <f t="shared" si="64"/>
        <v>0.70447066739863251</v>
      </c>
      <c r="G223">
        <f t="shared" si="65"/>
        <v>0.78408852525718453</v>
      </c>
      <c r="H223">
        <f t="shared" si="66"/>
        <v>14.121600631590816</v>
      </c>
      <c r="I223" s="4">
        <f t="shared" si="67"/>
        <v>1.4339345056126795</v>
      </c>
      <c r="J223" s="5">
        <f t="shared" si="68"/>
        <v>2.0561681663866795</v>
      </c>
      <c r="K223">
        <f t="shared" si="75"/>
        <v>2024</v>
      </c>
      <c r="L223">
        <f t="shared" si="76"/>
        <v>3</v>
      </c>
      <c r="M223">
        <v>699</v>
      </c>
      <c r="N223">
        <f t="shared" si="69"/>
        <v>33.613875228463641</v>
      </c>
      <c r="O223">
        <f t="shared" si="70"/>
        <v>26.356253856065063</v>
      </c>
      <c r="P223">
        <f t="shared" si="77"/>
        <v>30.365855282796673</v>
      </c>
    </row>
    <row r="224" spans="1:16" x14ac:dyDescent="0.25">
      <c r="A224">
        <v>2004</v>
      </c>
      <c r="B224" s="6">
        <v>4</v>
      </c>
      <c r="C224" s="6">
        <v>220</v>
      </c>
      <c r="D224" s="7">
        <v>13.147533084032377</v>
      </c>
      <c r="E224" s="6">
        <f t="shared" si="63"/>
        <v>18.033640583758046</v>
      </c>
      <c r="F224" s="6">
        <f t="shared" si="64"/>
        <v>0.72905595644806576</v>
      </c>
      <c r="G224">
        <f t="shared" si="65"/>
        <v>0.77369478745822873</v>
      </c>
      <c r="H224">
        <f t="shared" si="66"/>
        <v>13.95253371854877</v>
      </c>
      <c r="I224" s="4">
        <f t="shared" si="67"/>
        <v>0.80500063451639292</v>
      </c>
      <c r="J224" s="5">
        <f t="shared" si="68"/>
        <v>0.64802602157179523</v>
      </c>
      <c r="K224">
        <f t="shared" si="75"/>
        <v>2024</v>
      </c>
      <c r="L224">
        <f t="shared" si="76"/>
        <v>4</v>
      </c>
      <c r="M224">
        <v>700</v>
      </c>
      <c r="N224">
        <f t="shared" si="69"/>
        <v>33.657601682297496</v>
      </c>
      <c r="O224">
        <f t="shared" si="70"/>
        <v>26.040710979938883</v>
      </c>
      <c r="P224">
        <f t="shared" si="77"/>
        <v>30.130581749351769</v>
      </c>
    </row>
    <row r="225" spans="1:16" x14ac:dyDescent="0.25">
      <c r="A225">
        <v>2004</v>
      </c>
      <c r="B225" s="6">
        <v>5</v>
      </c>
      <c r="C225" s="6">
        <v>221</v>
      </c>
      <c r="D225" s="7">
        <v>13.754437849231129</v>
      </c>
      <c r="E225" s="6">
        <f t="shared" si="63"/>
        <v>18.057099561548689</v>
      </c>
      <c r="F225" s="6">
        <f t="shared" si="64"/>
        <v>0.76171911232744305</v>
      </c>
      <c r="G225">
        <f t="shared" si="65"/>
        <v>0.75346865662854667</v>
      </c>
      <c r="H225">
        <f t="shared" si="66"/>
        <v>13.605458549248009</v>
      </c>
      <c r="I225" s="4">
        <f t="shared" si="67"/>
        <v>-0.14897929998311987</v>
      </c>
      <c r="J225" s="5">
        <f t="shared" si="68"/>
        <v>2.219483182346042E-2</v>
      </c>
      <c r="K225">
        <f t="shared" si="75"/>
        <v>2024</v>
      </c>
      <c r="L225">
        <f t="shared" si="76"/>
        <v>5</v>
      </c>
      <c r="M225">
        <v>701</v>
      </c>
      <c r="N225">
        <f t="shared" si="69"/>
        <v>33.701385017486203</v>
      </c>
      <c r="O225">
        <f t="shared" si="70"/>
        <v>25.39293729564676</v>
      </c>
      <c r="P225">
        <f t="shared" si="77"/>
        <v>29.470225915051216</v>
      </c>
    </row>
    <row r="226" spans="1:16" x14ac:dyDescent="0.25">
      <c r="A226">
        <v>2004</v>
      </c>
      <c r="B226" s="6">
        <v>6</v>
      </c>
      <c r="C226" s="6">
        <v>222</v>
      </c>
      <c r="D226" s="7">
        <v>14.289082673823126</v>
      </c>
      <c r="E226" s="6">
        <f t="shared" si="63"/>
        <v>18.080589055841891</v>
      </c>
      <c r="F226" s="6">
        <f t="shared" si="64"/>
        <v>0.79029962075302418</v>
      </c>
      <c r="G226">
        <f t="shared" si="65"/>
        <v>0.78013861363950232</v>
      </c>
      <c r="H226">
        <f t="shared" si="66"/>
        <v>14.105365679810051</v>
      </c>
      <c r="I226" s="4">
        <f t="shared" si="67"/>
        <v>-0.18371699401307495</v>
      </c>
      <c r="J226" s="5">
        <f t="shared" si="68"/>
        <v>3.3751933889200218E-2</v>
      </c>
      <c r="K226">
        <f t="shared" si="75"/>
        <v>2024</v>
      </c>
      <c r="L226">
        <f t="shared" si="76"/>
        <v>6</v>
      </c>
      <c r="M226">
        <v>702</v>
      </c>
      <c r="N226">
        <f t="shared" si="69"/>
        <v>33.745225308023606</v>
      </c>
      <c r="O226">
        <f t="shared" si="70"/>
        <v>26.325953288754185</v>
      </c>
      <c r="P226">
        <f t="shared" si="77"/>
        <v>30.452172212349438</v>
      </c>
    </row>
    <row r="227" spans="1:16" x14ac:dyDescent="0.25">
      <c r="A227">
        <v>2004</v>
      </c>
      <c r="B227" s="6">
        <v>7</v>
      </c>
      <c r="C227" s="6">
        <v>223</v>
      </c>
      <c r="D227" s="7">
        <v>14.007504206306699</v>
      </c>
      <c r="E227" s="6">
        <f t="shared" si="63"/>
        <v>18.104109106334899</v>
      </c>
      <c r="F227" s="6">
        <f t="shared" si="64"/>
        <v>0.77371960829628794</v>
      </c>
      <c r="G227">
        <f t="shared" si="65"/>
        <v>0.81032923027351311</v>
      </c>
      <c r="H227">
        <f t="shared" si="66"/>
        <v>14.670288796924059</v>
      </c>
      <c r="I227" s="4">
        <f t="shared" si="67"/>
        <v>0.66278459061735973</v>
      </c>
      <c r="J227" s="5">
        <f t="shared" si="68"/>
        <v>0.43928341355982115</v>
      </c>
      <c r="K227">
        <f t="shared" si="75"/>
        <v>2024</v>
      </c>
      <c r="L227">
        <f t="shared" si="76"/>
        <v>7</v>
      </c>
      <c r="M227">
        <v>703</v>
      </c>
      <c r="N227">
        <f t="shared" si="69"/>
        <v>33.789122627999816</v>
      </c>
      <c r="O227">
        <f t="shared" si="70"/>
        <v>27.380313730764435</v>
      </c>
      <c r="P227">
        <f t="shared" si="77"/>
        <v>31.344204533972647</v>
      </c>
    </row>
    <row r="228" spans="1:16" x14ac:dyDescent="0.25">
      <c r="A228">
        <v>2004</v>
      </c>
      <c r="B228" s="6">
        <v>8</v>
      </c>
      <c r="C228" s="6">
        <v>224</v>
      </c>
      <c r="D228" s="7">
        <v>15.524353340659012</v>
      </c>
      <c r="E228" s="6">
        <f t="shared" si="63"/>
        <v>18.127659752776609</v>
      </c>
      <c r="F228" s="6">
        <f t="shared" si="64"/>
        <v>0.85639037539201113</v>
      </c>
      <c r="G228">
        <f t="shared" si="65"/>
        <v>0.88188374645635181</v>
      </c>
      <c r="H228">
        <f t="shared" si="66"/>
        <v>15.986488497264659</v>
      </c>
      <c r="I228" s="4">
        <f t="shared" si="67"/>
        <v>0.46213515660564752</v>
      </c>
      <c r="J228" s="5">
        <f t="shared" si="68"/>
        <v>0.21356890297092637</v>
      </c>
      <c r="K228">
        <f t="shared" si="75"/>
        <v>2024</v>
      </c>
      <c r="L228">
        <f t="shared" si="76"/>
        <v>8</v>
      </c>
      <c r="M228">
        <v>704</v>
      </c>
      <c r="N228">
        <f t="shared" si="69"/>
        <v>33.833077051601308</v>
      </c>
      <c r="O228">
        <f t="shared" si="70"/>
        <v>29.836840744412584</v>
      </c>
      <c r="P228">
        <f t="shared" si="77"/>
        <v>33.720972335936658</v>
      </c>
    </row>
    <row r="229" spans="1:16" x14ac:dyDescent="0.25">
      <c r="A229">
        <v>2004</v>
      </c>
      <c r="B229" s="6">
        <v>9</v>
      </c>
      <c r="C229" s="6">
        <v>225</v>
      </c>
      <c r="D229" s="7">
        <v>17.965990628764271</v>
      </c>
      <c r="E229" s="6">
        <f t="shared" si="63"/>
        <v>18.151241034967608</v>
      </c>
      <c r="F229" s="6">
        <f t="shared" si="64"/>
        <v>0.98979406389643221</v>
      </c>
      <c r="G229">
        <f t="shared" si="65"/>
        <v>0.98921104236092727</v>
      </c>
      <c r="H229">
        <f t="shared" si="66"/>
        <v>17.955408064344745</v>
      </c>
      <c r="I229" s="4">
        <f t="shared" si="67"/>
        <v>-1.0582564419525653E-2</v>
      </c>
      <c r="J229" s="5">
        <f t="shared" si="68"/>
        <v>1.1199066969341032E-4</v>
      </c>
      <c r="K229">
        <f t="shared" si="75"/>
        <v>2024</v>
      </c>
      <c r="L229">
        <f t="shared" si="76"/>
        <v>9</v>
      </c>
      <c r="M229">
        <v>705</v>
      </c>
      <c r="N229">
        <f t="shared" si="69"/>
        <v>33.877088653111073</v>
      </c>
      <c r="O229">
        <f t="shared" si="70"/>
        <v>33.511590178697546</v>
      </c>
      <c r="P229">
        <f>O229</f>
        <v>33.511590178697546</v>
      </c>
    </row>
    <row r="230" spans="1:16" x14ac:dyDescent="0.25">
      <c r="A230">
        <v>2004</v>
      </c>
      <c r="B230" s="6">
        <v>10</v>
      </c>
      <c r="C230" s="6">
        <v>226</v>
      </c>
      <c r="D230" s="7">
        <v>18.790299748484461</v>
      </c>
      <c r="E230" s="6">
        <f t="shared" si="63"/>
        <v>18.174852992760282</v>
      </c>
      <c r="F230" s="6">
        <f t="shared" si="64"/>
        <v>1.0338625438109093</v>
      </c>
      <c r="G230">
        <f t="shared" si="65"/>
        <v>1.0271092697684212</v>
      </c>
      <c r="H230">
        <f t="shared" si="66"/>
        <v>18.667559985542418</v>
      </c>
      <c r="I230" s="4">
        <f t="shared" si="67"/>
        <v>-0.12273976294204303</v>
      </c>
      <c r="J230" s="5">
        <f t="shared" si="68"/>
        <v>1.5065049407068919E-2</v>
      </c>
      <c r="K230">
        <f t="shared" si="75"/>
        <v>2024</v>
      </c>
      <c r="L230">
        <f t="shared" si="76"/>
        <v>10</v>
      </c>
      <c r="M230">
        <v>706</v>
      </c>
      <c r="N230">
        <f t="shared" si="69"/>
        <v>33.921157506908727</v>
      </c>
      <c r="O230">
        <f t="shared" si="70"/>
        <v>34.840735316620624</v>
      </c>
      <c r="P230">
        <f t="shared" ref="P230:P232" si="78">O230</f>
        <v>34.840735316620624</v>
      </c>
    </row>
    <row r="231" spans="1:16" x14ac:dyDescent="0.25">
      <c r="A231">
        <v>2004</v>
      </c>
      <c r="B231" s="6">
        <v>11</v>
      </c>
      <c r="C231" s="6">
        <v>227</v>
      </c>
      <c r="D231" s="7">
        <v>19.041192119218351</v>
      </c>
      <c r="E231" s="6">
        <f t="shared" si="63"/>
        <v>18.198495666058836</v>
      </c>
      <c r="F231" s="6">
        <f t="shared" si="64"/>
        <v>1.0463058303621871</v>
      </c>
      <c r="G231">
        <f t="shared" si="65"/>
        <v>1.0926895329076349</v>
      </c>
      <c r="H231">
        <f t="shared" si="66"/>
        <v>19.885305728967449</v>
      </c>
      <c r="I231" s="4">
        <f t="shared" si="67"/>
        <v>0.84411360974909755</v>
      </c>
      <c r="J231" s="5">
        <f t="shared" si="68"/>
        <v>0.71252778616365176</v>
      </c>
      <c r="K231">
        <f t="shared" si="75"/>
        <v>2024</v>
      </c>
      <c r="L231">
        <f t="shared" si="76"/>
        <v>11</v>
      </c>
      <c r="M231">
        <v>707</v>
      </c>
      <c r="N231">
        <f t="shared" si="69"/>
        <v>33.965283687470631</v>
      </c>
      <c r="O231">
        <f t="shared" si="70"/>
        <v>37.113509967537595</v>
      </c>
      <c r="P231">
        <f t="shared" si="78"/>
        <v>37.113509967537595</v>
      </c>
    </row>
    <row r="232" spans="1:16" x14ac:dyDescent="0.25">
      <c r="A232">
        <v>2004</v>
      </c>
      <c r="B232" s="6">
        <v>12</v>
      </c>
      <c r="C232" s="6">
        <v>228</v>
      </c>
      <c r="D232" s="7">
        <v>20.417867351452998</v>
      </c>
      <c r="E232" s="6">
        <f t="shared" si="63"/>
        <v>18.2221690948194</v>
      </c>
      <c r="F232" s="6">
        <f t="shared" si="64"/>
        <v>1.1204959873442202</v>
      </c>
      <c r="G232">
        <f t="shared" si="65"/>
        <v>1.089267148138255</v>
      </c>
      <c r="H232">
        <f t="shared" si="66"/>
        <v>19.848810162806974</v>
      </c>
      <c r="I232" s="4">
        <f t="shared" si="67"/>
        <v>-0.56905718864602406</v>
      </c>
      <c r="J232" s="5">
        <f t="shared" si="68"/>
        <v>0.32382608394971663</v>
      </c>
      <c r="K232">
        <f t="shared" si="75"/>
        <v>2024</v>
      </c>
      <c r="L232">
        <f t="shared" si="76"/>
        <v>12</v>
      </c>
      <c r="M232">
        <v>708</v>
      </c>
      <c r="N232">
        <f t="shared" si="69"/>
        <v>34.009467269370056</v>
      </c>
      <c r="O232">
        <f t="shared" si="70"/>
        <v>37.045395422208045</v>
      </c>
      <c r="P232">
        <f t="shared" si="78"/>
        <v>37.045395422208045</v>
      </c>
    </row>
    <row r="233" spans="1:16" x14ac:dyDescent="0.25">
      <c r="A233">
        <v>2004</v>
      </c>
      <c r="B233" s="6">
        <v>13</v>
      </c>
      <c r="C233" s="6">
        <v>229</v>
      </c>
      <c r="D233" s="7">
        <v>19.9247414309413</v>
      </c>
      <c r="E233" s="6">
        <f t="shared" si="63"/>
        <v>18.245873319050073</v>
      </c>
      <c r="F233" s="6">
        <f t="shared" si="64"/>
        <v>1.0920135793192405</v>
      </c>
      <c r="G233">
        <f t="shared" si="65"/>
        <v>1.1336758118692174</v>
      </c>
      <c r="H233">
        <f t="shared" si="66"/>
        <v>20.684905248236984</v>
      </c>
      <c r="I233" s="4">
        <f t="shared" si="67"/>
        <v>0.76016381729568394</v>
      </c>
      <c r="J233" s="5">
        <f t="shared" si="68"/>
        <v>0.57784902912554592</v>
      </c>
      <c r="K233">
        <f t="shared" si="75"/>
        <v>2024</v>
      </c>
      <c r="L233">
        <f t="shared" si="76"/>
        <v>13</v>
      </c>
      <c r="M233">
        <v>709</v>
      </c>
      <c r="N233">
        <f t="shared" si="69"/>
        <v>34.053708327277263</v>
      </c>
      <c r="O233">
        <f t="shared" si="70"/>
        <v>38.605865435083579</v>
      </c>
      <c r="P233">
        <f>O233-P$3*O233</f>
        <v>34.745278891575225</v>
      </c>
    </row>
    <row r="234" spans="1:16" x14ac:dyDescent="0.25">
      <c r="A234">
        <v>2004</v>
      </c>
      <c r="B234" s="6">
        <v>14</v>
      </c>
      <c r="C234" s="6">
        <v>230</v>
      </c>
      <c r="D234" s="7">
        <v>20.399497437979083</v>
      </c>
      <c r="E234" s="6">
        <f t="shared" si="63"/>
        <v>18.269608378810993</v>
      </c>
      <c r="F234" s="6">
        <f t="shared" si="64"/>
        <v>1.1165809915027147</v>
      </c>
      <c r="G234">
        <f t="shared" si="65"/>
        <v>1.174941005704121</v>
      </c>
      <c r="H234">
        <f t="shared" si="66"/>
        <v>21.465712042420623</v>
      </c>
      <c r="I234" s="4">
        <f t="shared" si="67"/>
        <v>1.0662146044415408</v>
      </c>
      <c r="J234" s="5">
        <f t="shared" si="68"/>
        <v>1.1368135827244314</v>
      </c>
      <c r="K234">
        <f t="shared" si="75"/>
        <v>2024</v>
      </c>
      <c r="L234">
        <f t="shared" si="76"/>
        <v>14</v>
      </c>
      <c r="M234">
        <v>710</v>
      </c>
      <c r="N234">
        <f t="shared" si="69"/>
        <v>34.098006935959646</v>
      </c>
      <c r="O234">
        <f t="shared" si="70"/>
        <v>40.063146561842515</v>
      </c>
      <c r="P234">
        <f t="shared" ref="P234:P240" si="79">O234-P$3*O234</f>
        <v>36.056831905658264</v>
      </c>
    </row>
    <row r="235" spans="1:16" x14ac:dyDescent="0.25">
      <c r="A235">
        <v>2004</v>
      </c>
      <c r="B235" s="6">
        <v>15</v>
      </c>
      <c r="C235" s="6">
        <v>231</v>
      </c>
      <c r="D235" s="7">
        <v>22.786210480632096</v>
      </c>
      <c r="E235" s="6">
        <f t="shared" si="63"/>
        <v>18.293374314214425</v>
      </c>
      <c r="F235" s="6">
        <f t="shared" si="64"/>
        <v>1.2455990944725064</v>
      </c>
      <c r="G235">
        <f t="shared" si="65"/>
        <v>1.1743772411810198</v>
      </c>
      <c r="H235">
        <f t="shared" si="66"/>
        <v>21.483322459018868</v>
      </c>
      <c r="I235" s="4">
        <f t="shared" si="67"/>
        <v>-1.3028880216132279</v>
      </c>
      <c r="J235" s="5">
        <f t="shared" si="68"/>
        <v>1.697517196863231</v>
      </c>
      <c r="K235">
        <f t="shared" si="75"/>
        <v>2024</v>
      </c>
      <c r="L235">
        <f t="shared" si="76"/>
        <v>15</v>
      </c>
      <c r="M235">
        <v>711</v>
      </c>
      <c r="N235">
        <f t="shared" si="69"/>
        <v>34.142363170281868</v>
      </c>
      <c r="O235">
        <f t="shared" si="70"/>
        <v>40.096014267316079</v>
      </c>
      <c r="P235">
        <f t="shared" si="79"/>
        <v>36.086412840584472</v>
      </c>
    </row>
    <row r="236" spans="1:16" x14ac:dyDescent="0.25">
      <c r="A236">
        <v>2004</v>
      </c>
      <c r="B236" s="6">
        <v>16</v>
      </c>
      <c r="C236" s="6">
        <v>232</v>
      </c>
      <c r="D236" s="7">
        <v>23.575093915896236</v>
      </c>
      <c r="E236" s="6">
        <f t="shared" si="63"/>
        <v>18.317171165424799</v>
      </c>
      <c r="F236" s="6">
        <f t="shared" si="64"/>
        <v>1.2870488408382736</v>
      </c>
      <c r="G236">
        <f t="shared" si="65"/>
        <v>1.1963311887595514</v>
      </c>
      <c r="H236">
        <f t="shared" si="66"/>
        <v>21.913403155044826</v>
      </c>
      <c r="I236" s="4">
        <f t="shared" si="67"/>
        <v>-1.6616907608514104</v>
      </c>
      <c r="J236" s="5">
        <f t="shared" si="68"/>
        <v>2.7612161846989394</v>
      </c>
      <c r="K236">
        <f t="shared" si="75"/>
        <v>2024</v>
      </c>
      <c r="L236">
        <f t="shared" si="76"/>
        <v>16</v>
      </c>
      <c r="M236">
        <v>712</v>
      </c>
      <c r="N236">
        <f t="shared" si="69"/>
        <v>34.186777105205977</v>
      </c>
      <c r="O236">
        <f t="shared" si="70"/>
        <v>40.898707694128881</v>
      </c>
      <c r="P236">
        <f t="shared" si="79"/>
        <v>36.80883692471599</v>
      </c>
    </row>
    <row r="237" spans="1:16" x14ac:dyDescent="0.25">
      <c r="A237">
        <v>2004</v>
      </c>
      <c r="B237" s="6">
        <v>17</v>
      </c>
      <c r="C237" s="6">
        <v>233</v>
      </c>
      <c r="D237" s="7">
        <v>21.141242557915504</v>
      </c>
      <c r="E237" s="6">
        <f t="shared" si="63"/>
        <v>18.340998972658806</v>
      </c>
      <c r="F237" s="6">
        <f t="shared" si="64"/>
        <v>1.1526767211225006</v>
      </c>
      <c r="G237">
        <f t="shared" si="65"/>
        <v>1.1911013359008755</v>
      </c>
      <c r="H237">
        <f t="shared" si="66"/>
        <v>21.845988378090489</v>
      </c>
      <c r="I237" s="4">
        <f t="shared" si="67"/>
        <v>0.70474582017498477</v>
      </c>
      <c r="J237" s="5">
        <f t="shared" si="68"/>
        <v>0.496666671054112</v>
      </c>
      <c r="K237">
        <f t="shared" si="75"/>
        <v>2024</v>
      </c>
      <c r="L237">
        <f t="shared" si="76"/>
        <v>17</v>
      </c>
      <c r="M237">
        <v>713</v>
      </c>
      <c r="N237">
        <f t="shared" si="69"/>
        <v>34.231248815791517</v>
      </c>
      <c r="O237">
        <f t="shared" si="70"/>
        <v>40.772886194044538</v>
      </c>
      <c r="P237">
        <f t="shared" si="79"/>
        <v>36.695597574640082</v>
      </c>
    </row>
    <row r="238" spans="1:16" x14ac:dyDescent="0.25">
      <c r="A238">
        <v>2004</v>
      </c>
      <c r="B238" s="6">
        <v>18</v>
      </c>
      <c r="C238" s="6">
        <v>234</v>
      </c>
      <c r="D238" s="7">
        <v>21.540759308107017</v>
      </c>
      <c r="E238" s="6">
        <f t="shared" si="63"/>
        <v>18.364857776185438</v>
      </c>
      <c r="F238" s="6">
        <f t="shared" si="64"/>
        <v>1.1729336306671494</v>
      </c>
      <c r="G238">
        <f t="shared" si="65"/>
        <v>1.2038293859259221</v>
      </c>
      <c r="H238">
        <f t="shared" si="66"/>
        <v>22.108155459322212</v>
      </c>
      <c r="I238" s="4">
        <f t="shared" si="67"/>
        <v>0.56739615121519549</v>
      </c>
      <c r="J238" s="5">
        <f t="shared" si="68"/>
        <v>0.321938392413817</v>
      </c>
      <c r="K238">
        <f t="shared" si="75"/>
        <v>2024</v>
      </c>
      <c r="L238">
        <f t="shared" si="76"/>
        <v>18</v>
      </c>
      <c r="M238">
        <v>714</v>
      </c>
      <c r="N238">
        <f t="shared" si="69"/>
        <v>34.275778377195714</v>
      </c>
      <c r="O238">
        <f t="shared" si="70"/>
        <v>41.262189235952519</v>
      </c>
      <c r="P238">
        <f t="shared" si="79"/>
        <v>37.135970312357266</v>
      </c>
    </row>
    <row r="239" spans="1:16" x14ac:dyDescent="0.25">
      <c r="A239">
        <v>2004</v>
      </c>
      <c r="B239" s="6">
        <v>19</v>
      </c>
      <c r="C239" s="6">
        <v>235</v>
      </c>
      <c r="D239" s="7">
        <v>21.32620757715469</v>
      </c>
      <c r="E239" s="6">
        <f t="shared" si="63"/>
        <v>18.388747616326086</v>
      </c>
      <c r="F239" s="6">
        <f t="shared" si="64"/>
        <v>1.1597422522793579</v>
      </c>
      <c r="G239">
        <f t="shared" si="65"/>
        <v>1.1549675253573866</v>
      </c>
      <c r="H239">
        <f t="shared" si="66"/>
        <v>21.238406328849681</v>
      </c>
      <c r="I239" s="4">
        <f t="shared" si="67"/>
        <v>-8.7801248305009238E-2</v>
      </c>
      <c r="J239" s="5">
        <f t="shared" si="68"/>
        <v>7.7090592039178877E-3</v>
      </c>
      <c r="K239">
        <f t="shared" si="75"/>
        <v>2024</v>
      </c>
      <c r="L239">
        <f t="shared" si="76"/>
        <v>19</v>
      </c>
      <c r="M239">
        <v>715</v>
      </c>
      <c r="N239">
        <f t="shared" si="69"/>
        <v>34.320365864673526</v>
      </c>
      <c r="O239">
        <f t="shared" si="70"/>
        <v>39.638908032082107</v>
      </c>
      <c r="P239">
        <f t="shared" si="79"/>
        <v>35.675017228873898</v>
      </c>
    </row>
    <row r="240" spans="1:16" x14ac:dyDescent="0.25">
      <c r="A240">
        <v>2004</v>
      </c>
      <c r="B240" s="6">
        <v>20</v>
      </c>
      <c r="C240" s="6">
        <v>236</v>
      </c>
      <c r="D240" s="7">
        <v>22.431334423448668</v>
      </c>
      <c r="E240" s="6">
        <f t="shared" si="63"/>
        <v>18.412668533454582</v>
      </c>
      <c r="F240" s="6">
        <f t="shared" si="64"/>
        <v>1.2182554844069691</v>
      </c>
      <c r="G240">
        <f t="shared" si="65"/>
        <v>1.1302576191698797</v>
      </c>
      <c r="H240">
        <f t="shared" si="66"/>
        <v>20.811058899186534</v>
      </c>
      <c r="I240" s="4">
        <f t="shared" si="67"/>
        <v>-1.6202755242621336</v>
      </c>
      <c r="J240" s="5">
        <f t="shared" si="68"/>
        <v>2.625292774522932</v>
      </c>
      <c r="K240">
        <f t="shared" si="75"/>
        <v>2024</v>
      </c>
      <c r="L240">
        <f t="shared" si="76"/>
        <v>20</v>
      </c>
      <c r="M240">
        <v>716</v>
      </c>
      <c r="N240">
        <f t="shared" si="69"/>
        <v>34.365011353577813</v>
      </c>
      <c r="O240">
        <f t="shared" si="70"/>
        <v>38.841315915240742</v>
      </c>
      <c r="P240">
        <f t="shared" si="79"/>
        <v>34.957184323716668</v>
      </c>
    </row>
    <row r="241" spans="1:16" x14ac:dyDescent="0.25">
      <c r="A241">
        <v>2004</v>
      </c>
      <c r="B241" s="6">
        <v>21</v>
      </c>
      <c r="C241" s="6">
        <v>237</v>
      </c>
      <c r="D241" s="7">
        <v>20.764864205891477</v>
      </c>
      <c r="E241" s="6">
        <f t="shared" si="63"/>
        <v>18.436620567997277</v>
      </c>
      <c r="F241" s="6">
        <f t="shared" si="64"/>
        <v>1.1262836445164806</v>
      </c>
      <c r="G241">
        <f t="shared" si="65"/>
        <v>1.1082606466464826</v>
      </c>
      <c r="H241">
        <f t="shared" si="66"/>
        <v>20.432581032664505</v>
      </c>
      <c r="I241" s="4">
        <f t="shared" si="67"/>
        <v>-0.33228317322697265</v>
      </c>
      <c r="J241" s="5">
        <f t="shared" si="68"/>
        <v>0.11041210720978631</v>
      </c>
      <c r="K241">
        <f t="shared" si="75"/>
        <v>2024</v>
      </c>
      <c r="L241">
        <f t="shared" si="76"/>
        <v>21</v>
      </c>
      <c r="M241">
        <v>717</v>
      </c>
      <c r="N241">
        <f t="shared" si="69"/>
        <v>34.409714919359473</v>
      </c>
      <c r="O241">
        <f t="shared" si="70"/>
        <v>38.134932907450448</v>
      </c>
      <c r="P241">
        <f>O241</f>
        <v>38.134932907450448</v>
      </c>
    </row>
    <row r="242" spans="1:16" x14ac:dyDescent="0.25">
      <c r="A242">
        <v>2004</v>
      </c>
      <c r="B242" s="6">
        <v>22</v>
      </c>
      <c r="C242" s="6">
        <v>238</v>
      </c>
      <c r="D242" s="7">
        <v>21.591697441266888</v>
      </c>
      <c r="E242" s="6">
        <f t="shared" si="63"/>
        <v>18.460603760433127</v>
      </c>
      <c r="F242" s="6">
        <f t="shared" si="64"/>
        <v>1.1696094949800437</v>
      </c>
      <c r="G242">
        <f t="shared" si="65"/>
        <v>1.0779945497435119</v>
      </c>
      <c r="H242">
        <f t="shared" si="66"/>
        <v>19.900430238721491</v>
      </c>
      <c r="I242" s="4">
        <f t="shared" si="67"/>
        <v>-1.6912672025453972</v>
      </c>
      <c r="J242" s="5">
        <f t="shared" si="68"/>
        <v>2.8603847504057334</v>
      </c>
      <c r="K242">
        <f t="shared" si="75"/>
        <v>2024</v>
      </c>
      <c r="L242">
        <f t="shared" si="76"/>
        <v>22</v>
      </c>
      <c r="M242">
        <v>718</v>
      </c>
      <c r="N242">
        <f t="shared" si="69"/>
        <v>34.454476637567538</v>
      </c>
      <c r="O242">
        <f t="shared" si="70"/>
        <v>37.141738029562973</v>
      </c>
      <c r="P242">
        <f t="shared" ref="P242:P244" si="80">O242</f>
        <v>37.141738029562973</v>
      </c>
    </row>
    <row r="243" spans="1:16" x14ac:dyDescent="0.25">
      <c r="A243">
        <v>2004</v>
      </c>
      <c r="B243" s="6">
        <v>23</v>
      </c>
      <c r="C243" s="6">
        <v>239</v>
      </c>
      <c r="D243" s="7">
        <v>18.992237134786738</v>
      </c>
      <c r="E243" s="6">
        <f t="shared" si="63"/>
        <v>18.484618151293724</v>
      </c>
      <c r="F243" s="6">
        <f t="shared" si="64"/>
        <v>1.0274616970357857</v>
      </c>
      <c r="G243">
        <f t="shared" si="65"/>
        <v>1.0313155336648572</v>
      </c>
      <c r="H243">
        <f t="shared" si="66"/>
        <v>19.063473833292591</v>
      </c>
      <c r="I243" s="4">
        <f t="shared" si="67"/>
        <v>7.1236698505853013E-2</v>
      </c>
      <c r="J243" s="5">
        <f t="shared" si="68"/>
        <v>5.0746672140138012E-3</v>
      </c>
      <c r="K243">
        <f t="shared" si="75"/>
        <v>2024</v>
      </c>
      <c r="L243">
        <f t="shared" si="76"/>
        <v>23</v>
      </c>
      <c r="M243">
        <v>719</v>
      </c>
      <c r="N243">
        <f t="shared" si="69"/>
        <v>34.499296583849315</v>
      </c>
      <c r="O243">
        <f t="shared" si="70"/>
        <v>35.579660467434742</v>
      </c>
      <c r="P243">
        <f t="shared" si="80"/>
        <v>35.579660467434742</v>
      </c>
    </row>
    <row r="244" spans="1:16" x14ac:dyDescent="0.25">
      <c r="A244">
        <v>2004</v>
      </c>
      <c r="B244" s="6">
        <v>24</v>
      </c>
      <c r="C244" s="6">
        <v>240</v>
      </c>
      <c r="D244" s="7">
        <v>18.609649640559134</v>
      </c>
      <c r="E244" s="6">
        <f t="shared" si="63"/>
        <v>18.508663781163392</v>
      </c>
      <c r="F244" s="6">
        <f t="shared" si="64"/>
        <v>1.0054561399239699</v>
      </c>
      <c r="G244">
        <f t="shared" si="65"/>
        <v>0.93879604034404873</v>
      </c>
      <c r="H244">
        <f t="shared" si="66"/>
        <v>17.375860269815501</v>
      </c>
      <c r="I244" s="4">
        <f t="shared" si="67"/>
        <v>-1.2337893707436329</v>
      </c>
      <c r="J244" s="5">
        <f t="shared" si="68"/>
        <v>1.5222362113599697</v>
      </c>
      <c r="K244">
        <f t="shared" si="75"/>
        <v>2024</v>
      </c>
      <c r="L244">
        <f t="shared" si="76"/>
        <v>24</v>
      </c>
      <c r="M244">
        <v>720</v>
      </c>
      <c r="N244">
        <f t="shared" si="69"/>
        <v>34.544174833950535</v>
      </c>
      <c r="O244">
        <f t="shared" si="70"/>
        <v>32.429934551065301</v>
      </c>
      <c r="P244">
        <f t="shared" si="80"/>
        <v>32.429934551065301</v>
      </c>
    </row>
    <row r="245" spans="1:16" x14ac:dyDescent="0.25">
      <c r="A245">
        <v>2005</v>
      </c>
      <c r="B245" s="6">
        <v>1</v>
      </c>
      <c r="C245" s="6">
        <v>241</v>
      </c>
      <c r="D245" s="7">
        <v>15.947566506824797</v>
      </c>
      <c r="E245" s="6">
        <f t="shared" si="63"/>
        <v>18.532740690679258</v>
      </c>
      <c r="F245" s="6">
        <f t="shared" si="64"/>
        <v>0.86050772376291695</v>
      </c>
      <c r="G245">
        <f t="shared" si="65"/>
        <v>0.89289758795302399</v>
      </c>
      <c r="H245">
        <f t="shared" si="66"/>
        <v>16.547839460866371</v>
      </c>
      <c r="I245" s="4">
        <f t="shared" si="67"/>
        <v>0.60027295404157321</v>
      </c>
      <c r="J245" s="5">
        <f t="shared" si="68"/>
        <v>0.36032761935379665</v>
      </c>
    </row>
    <row r="246" spans="1:16" x14ac:dyDescent="0.25">
      <c r="A246">
        <v>2005</v>
      </c>
      <c r="B246" s="6">
        <v>2</v>
      </c>
      <c r="C246" s="6">
        <v>242</v>
      </c>
      <c r="D246" s="7">
        <v>14.733778917438741</v>
      </c>
      <c r="E246" s="6">
        <f t="shared" si="63"/>
        <v>18.556848920531305</v>
      </c>
      <c r="F246" s="6">
        <f t="shared" si="64"/>
        <v>0.79398064728205453</v>
      </c>
      <c r="G246">
        <f t="shared" si="65"/>
        <v>0.82306137189660389</v>
      </c>
      <c r="H246">
        <f t="shared" si="66"/>
        <v>15.273425530610508</v>
      </c>
      <c r="I246" s="4">
        <f t="shared" si="67"/>
        <v>0.53964661317176699</v>
      </c>
      <c r="J246" s="5">
        <f t="shared" si="68"/>
        <v>0.29121846710775873</v>
      </c>
    </row>
    <row r="247" spans="1:16" x14ac:dyDescent="0.25">
      <c r="A247">
        <v>2005</v>
      </c>
      <c r="B247" s="6">
        <v>3</v>
      </c>
      <c r="C247" s="6">
        <v>243</v>
      </c>
      <c r="D247" s="7">
        <v>15.512460370754219</v>
      </c>
      <c r="E247" s="6">
        <f t="shared" si="63"/>
        <v>18.58098851146244</v>
      </c>
      <c r="F247" s="6">
        <f t="shared" si="64"/>
        <v>0.83485657187639539</v>
      </c>
      <c r="G247">
        <f t="shared" si="65"/>
        <v>0.78408852525718453</v>
      </c>
      <c r="H247">
        <f t="shared" si="66"/>
        <v>14.569139879773273</v>
      </c>
      <c r="I247" s="4">
        <f t="shared" si="67"/>
        <v>-0.9433204909809465</v>
      </c>
      <c r="J247" s="5">
        <f t="shared" si="68"/>
        <v>0.88985354870453393</v>
      </c>
    </row>
    <row r="248" spans="1:16" x14ac:dyDescent="0.25">
      <c r="A248">
        <v>2005</v>
      </c>
      <c r="B248" s="6">
        <v>4</v>
      </c>
      <c r="C248" s="6">
        <v>244</v>
      </c>
      <c r="D248" s="7">
        <v>14.830044786791866</v>
      </c>
      <c r="E248" s="6">
        <f t="shared" si="63"/>
        <v>18.605159504268585</v>
      </c>
      <c r="F248" s="6">
        <f t="shared" si="64"/>
        <v>0.79709312803200671</v>
      </c>
      <c r="G248">
        <f t="shared" si="65"/>
        <v>0.77369478745822873</v>
      </c>
      <c r="H248">
        <f t="shared" si="66"/>
        <v>14.394714928281527</v>
      </c>
      <c r="I248" s="4">
        <f t="shared" si="67"/>
        <v>-0.43532985851033956</v>
      </c>
      <c r="J248" s="5">
        <f t="shared" si="68"/>
        <v>0.18951208571063227</v>
      </c>
    </row>
    <row r="249" spans="1:16" x14ac:dyDescent="0.25">
      <c r="A249">
        <v>2005</v>
      </c>
      <c r="B249" s="6">
        <v>5</v>
      </c>
      <c r="C249" s="6">
        <v>245</v>
      </c>
      <c r="D249" s="7">
        <v>12.812670182209624</v>
      </c>
      <c r="E249" s="6">
        <f t="shared" si="63"/>
        <v>18.62936193979872</v>
      </c>
      <c r="F249" s="6">
        <f t="shared" si="64"/>
        <v>0.68776752653226181</v>
      </c>
      <c r="G249">
        <f t="shared" si="65"/>
        <v>0.75346865662854667</v>
      </c>
      <c r="H249">
        <f t="shared" si="66"/>
        <v>14.036640314627117</v>
      </c>
      <c r="I249" s="4">
        <f t="shared" si="67"/>
        <v>1.2239701324174934</v>
      </c>
      <c r="J249" s="5">
        <f t="shared" si="68"/>
        <v>1.4981028850500964</v>
      </c>
    </row>
    <row r="250" spans="1:16" x14ac:dyDescent="0.25">
      <c r="A250">
        <v>2005</v>
      </c>
      <c r="B250" s="6">
        <v>6</v>
      </c>
      <c r="C250" s="6">
        <v>246</v>
      </c>
      <c r="D250" s="7">
        <v>15.325019604851445</v>
      </c>
      <c r="E250" s="6">
        <f t="shared" si="63"/>
        <v>18.653595858954965</v>
      </c>
      <c r="F250" s="6">
        <f t="shared" si="64"/>
        <v>0.82155846629937668</v>
      </c>
      <c r="G250">
        <f t="shared" si="65"/>
        <v>0.78013861363950232</v>
      </c>
      <c r="H250">
        <f t="shared" si="66"/>
        <v>14.552390412796688</v>
      </c>
      <c r="I250" s="4">
        <f t="shared" si="67"/>
        <v>-0.77262919205475633</v>
      </c>
      <c r="J250" s="5">
        <f t="shared" si="68"/>
        <v>0.59695586841518555</v>
      </c>
    </row>
    <row r="251" spans="1:16" x14ac:dyDescent="0.25">
      <c r="A251">
        <v>2005</v>
      </c>
      <c r="B251" s="6">
        <v>7</v>
      </c>
      <c r="C251" s="6">
        <v>247</v>
      </c>
      <c r="D251" s="7">
        <v>15.023455072740383</v>
      </c>
      <c r="E251" s="6">
        <f t="shared" si="63"/>
        <v>18.677861302692651</v>
      </c>
      <c r="F251" s="6">
        <f t="shared" si="64"/>
        <v>0.80434557411423546</v>
      </c>
      <c r="G251">
        <f t="shared" si="65"/>
        <v>0.81032923027351311</v>
      </c>
      <c r="H251">
        <f t="shared" si="66"/>
        <v>15.135216972566374</v>
      </c>
      <c r="I251" s="4">
        <f t="shared" si="67"/>
        <v>0.11176189982599105</v>
      </c>
      <c r="J251" s="5">
        <f t="shared" si="68"/>
        <v>1.2490722252714859E-2</v>
      </c>
    </row>
    <row r="252" spans="1:16" x14ac:dyDescent="0.25">
      <c r="A252">
        <v>2005</v>
      </c>
      <c r="B252" s="6">
        <v>8</v>
      </c>
      <c r="C252" s="6">
        <v>248</v>
      </c>
      <c r="D252" s="7">
        <v>15.75979451170601</v>
      </c>
      <c r="E252" s="6">
        <f t="shared" si="63"/>
        <v>18.702158312020387</v>
      </c>
      <c r="F252" s="6">
        <f t="shared" si="64"/>
        <v>0.84267250061597221</v>
      </c>
      <c r="G252">
        <f t="shared" si="65"/>
        <v>0.88188374645635181</v>
      </c>
      <c r="H252">
        <f t="shared" si="66"/>
        <v>16.49312943902434</v>
      </c>
      <c r="I252" s="4">
        <f t="shared" si="67"/>
        <v>0.73333492731832983</v>
      </c>
      <c r="J252" s="5">
        <f t="shared" si="68"/>
        <v>0.53778011562498007</v>
      </c>
    </row>
    <row r="253" spans="1:16" x14ac:dyDescent="0.25">
      <c r="A253">
        <v>2005</v>
      </c>
      <c r="B253" s="6">
        <v>9</v>
      </c>
      <c r="C253" s="6">
        <v>249</v>
      </c>
      <c r="D253" s="7">
        <v>16.388114082575804</v>
      </c>
      <c r="E253" s="6">
        <f t="shared" si="63"/>
        <v>18.726486928000121</v>
      </c>
      <c r="F253" s="6">
        <f t="shared" si="64"/>
        <v>0.87513019102755751</v>
      </c>
      <c r="G253">
        <f t="shared" si="65"/>
        <v>0.98921104236092727</v>
      </c>
      <c r="H253">
        <f t="shared" si="66"/>
        <v>18.524447653805279</v>
      </c>
      <c r="I253" s="4">
        <f t="shared" si="67"/>
        <v>2.1363335712294749</v>
      </c>
      <c r="J253" s="5">
        <f t="shared" si="68"/>
        <v>4.5639211275620815</v>
      </c>
    </row>
    <row r="254" spans="1:16" x14ac:dyDescent="0.25">
      <c r="A254">
        <v>2005</v>
      </c>
      <c r="B254" s="6">
        <v>10</v>
      </c>
      <c r="C254" s="6">
        <v>250</v>
      </c>
      <c r="D254" s="7">
        <v>18.443640251482716</v>
      </c>
      <c r="E254" s="6">
        <f t="shared" si="63"/>
        <v>18.750847191747219</v>
      </c>
      <c r="F254" s="6">
        <f t="shared" si="64"/>
        <v>0.98361637012328096</v>
      </c>
      <c r="G254">
        <f t="shared" si="65"/>
        <v>1.0271092697684212</v>
      </c>
      <c r="H254">
        <f t="shared" si="66"/>
        <v>19.259168966654737</v>
      </c>
      <c r="I254" s="4">
        <f t="shared" si="67"/>
        <v>0.81552871517202163</v>
      </c>
      <c r="J254" s="5">
        <f t="shared" si="68"/>
        <v>0.66508708527012839</v>
      </c>
    </row>
    <row r="255" spans="1:16" x14ac:dyDescent="0.25">
      <c r="A255">
        <v>2005</v>
      </c>
      <c r="B255" s="6">
        <v>11</v>
      </c>
      <c r="C255" s="6">
        <v>251</v>
      </c>
      <c r="D255" s="7">
        <v>20.633846459872736</v>
      </c>
      <c r="E255" s="6">
        <f t="shared" si="63"/>
        <v>18.775239144430536</v>
      </c>
      <c r="F255" s="6">
        <f t="shared" si="64"/>
        <v>1.0989924709424292</v>
      </c>
      <c r="G255">
        <f t="shared" si="65"/>
        <v>1.0926895329076349</v>
      </c>
      <c r="H255">
        <f t="shared" si="66"/>
        <v>20.515507290956947</v>
      </c>
      <c r="I255" s="4">
        <f t="shared" si="67"/>
        <v>-0.11833916891578866</v>
      </c>
      <c r="J255" s="5">
        <f t="shared" si="68"/>
        <v>1.4004158899679561E-2</v>
      </c>
    </row>
    <row r="256" spans="1:16" x14ac:dyDescent="0.25">
      <c r="A256">
        <v>2005</v>
      </c>
      <c r="B256" s="6">
        <v>12</v>
      </c>
      <c r="C256" s="6">
        <v>252</v>
      </c>
      <c r="D256" s="7">
        <v>21.883237406359861</v>
      </c>
      <c r="E256" s="6">
        <f t="shared" si="63"/>
        <v>18.799662827272474</v>
      </c>
      <c r="F256" s="6">
        <f t="shared" si="64"/>
        <v>1.1640228661236454</v>
      </c>
      <c r="G256">
        <f t="shared" si="65"/>
        <v>1.089267148138255</v>
      </c>
      <c r="H256">
        <f t="shared" si="66"/>
        <v>20.477855113823853</v>
      </c>
      <c r="I256" s="4">
        <f t="shared" si="67"/>
        <v>-1.4053822925360073</v>
      </c>
      <c r="J256" s="5">
        <f t="shared" si="68"/>
        <v>1.9750993881737637</v>
      </c>
    </row>
    <row r="257" spans="1:10" x14ac:dyDescent="0.25">
      <c r="A257">
        <v>2005</v>
      </c>
      <c r="B257" s="6">
        <v>13</v>
      </c>
      <c r="C257" s="6">
        <v>253</v>
      </c>
      <c r="D257" s="7">
        <v>21.461494572827913</v>
      </c>
      <c r="E257" s="6">
        <f t="shared" si="63"/>
        <v>18.824118281549065</v>
      </c>
      <c r="F257" s="6">
        <f t="shared" si="64"/>
        <v>1.1401062324318234</v>
      </c>
      <c r="G257">
        <f t="shared" si="65"/>
        <v>1.1336758118692174</v>
      </c>
      <c r="H257">
        <f t="shared" si="66"/>
        <v>21.340447575557313</v>
      </c>
      <c r="I257" s="4">
        <f t="shared" si="67"/>
        <v>-0.12104699727060009</v>
      </c>
      <c r="J257" s="5">
        <f t="shared" si="68"/>
        <v>1.4652375548228664E-2</v>
      </c>
    </row>
    <row r="258" spans="1:10" x14ac:dyDescent="0.25">
      <c r="A258">
        <v>2005</v>
      </c>
      <c r="B258" s="6">
        <v>14</v>
      </c>
      <c r="C258" s="6">
        <v>254</v>
      </c>
      <c r="D258" s="7">
        <v>21.936944260375643</v>
      </c>
      <c r="E258" s="6">
        <f t="shared" si="63"/>
        <v>18.848605548590033</v>
      </c>
      <c r="F258" s="6">
        <f t="shared" si="64"/>
        <v>1.1638497184220948</v>
      </c>
      <c r="G258">
        <f t="shared" si="65"/>
        <v>1.174941005704121</v>
      </c>
      <c r="H258">
        <f t="shared" si="66"/>
        <v>22.145999559380648</v>
      </c>
      <c r="I258" s="4">
        <f t="shared" si="67"/>
        <v>0.20905529900500497</v>
      </c>
      <c r="J258" s="5">
        <f t="shared" si="68"/>
        <v>4.3704118042072033E-2</v>
      </c>
    </row>
    <row r="259" spans="1:10" x14ac:dyDescent="0.25">
      <c r="A259">
        <v>2005</v>
      </c>
      <c r="B259" s="6">
        <v>15</v>
      </c>
      <c r="C259" s="6">
        <v>255</v>
      </c>
      <c r="D259" s="7">
        <v>22.542088218916771</v>
      </c>
      <c r="E259" s="6">
        <f t="shared" si="63"/>
        <v>18.873124669778864</v>
      </c>
      <c r="F259" s="6">
        <f t="shared" si="64"/>
        <v>1.1944014895960995</v>
      </c>
      <c r="G259">
        <f t="shared" si="65"/>
        <v>1.1743772411810198</v>
      </c>
      <c r="H259">
        <f t="shared" si="66"/>
        <v>22.164168082160348</v>
      </c>
      <c r="I259" s="4">
        <f t="shared" si="67"/>
        <v>-0.37792013675642266</v>
      </c>
      <c r="J259" s="5">
        <f t="shared" si="68"/>
        <v>0.14282362976599322</v>
      </c>
    </row>
    <row r="260" spans="1:10" x14ac:dyDescent="0.25">
      <c r="A260">
        <v>2005</v>
      </c>
      <c r="B260" s="6">
        <v>16</v>
      </c>
      <c r="C260" s="6">
        <v>256</v>
      </c>
      <c r="D260" s="7">
        <v>22.060749341331277</v>
      </c>
      <c r="E260" s="6">
        <f t="shared" si="63"/>
        <v>18.897675686552876</v>
      </c>
      <c r="F260" s="6">
        <f t="shared" si="64"/>
        <v>1.1673789786237663</v>
      </c>
      <c r="G260">
        <f t="shared" si="65"/>
        <v>1.1963311887595514</v>
      </c>
      <c r="H260">
        <f t="shared" si="66"/>
        <v>22.607878818886274</v>
      </c>
      <c r="I260" s="4">
        <f t="shared" si="67"/>
        <v>0.54712947755499641</v>
      </c>
      <c r="J260" s="5">
        <f t="shared" si="68"/>
        <v>0.29935066520960335</v>
      </c>
    </row>
    <row r="261" spans="1:10" x14ac:dyDescent="0.25">
      <c r="A261">
        <v>2005</v>
      </c>
      <c r="B261" s="6">
        <v>17</v>
      </c>
      <c r="C261" s="6">
        <v>257</v>
      </c>
      <c r="D261" s="7">
        <v>23.578306037380262</v>
      </c>
      <c r="E261" s="6">
        <f t="shared" si="63"/>
        <v>18.9222586404033</v>
      </c>
      <c r="F261" s="6">
        <f t="shared" si="64"/>
        <v>1.2460619255586778</v>
      </c>
      <c r="G261">
        <f t="shared" si="65"/>
        <v>1.1911013359008755</v>
      </c>
      <c r="H261">
        <f t="shared" si="66"/>
        <v>22.538327544846254</v>
      </c>
      <c r="I261" s="4">
        <f t="shared" si="67"/>
        <v>-1.0399784925340079</v>
      </c>
      <c r="J261" s="5">
        <f t="shared" si="68"/>
        <v>1.0815552649333076</v>
      </c>
    </row>
    <row r="262" spans="1:10" x14ac:dyDescent="0.25">
      <c r="A262">
        <v>2005</v>
      </c>
      <c r="B262" s="6">
        <v>18</v>
      </c>
      <c r="C262" s="6">
        <v>258</v>
      </c>
      <c r="D262" s="7">
        <v>21.826291593538542</v>
      </c>
      <c r="E262" s="6">
        <f t="shared" ref="E262:E325" si="81">13.548*EXP(0.0013*C262)</f>
        <v>18.946873572875326</v>
      </c>
      <c r="F262" s="6">
        <f t="shared" ref="F262:F325" si="82">D262/E262</f>
        <v>1.1519732535073988</v>
      </c>
      <c r="G262">
        <f t="shared" ref="G262:G325" si="83">AVERAGEIF($B$5:$B$484,B262,$F$5:$F$484)</f>
        <v>1.2038293859259221</v>
      </c>
      <c r="H262">
        <f t="shared" ref="H262:H325" si="84">E262*G262</f>
        <v>22.808803178450585</v>
      </c>
      <c r="I262" s="4">
        <f t="shared" ref="I262:I325" si="85">H262-D262</f>
        <v>0.98251158491204293</v>
      </c>
      <c r="J262" s="5">
        <f t="shared" ref="J262:J325" si="86">I262^2</f>
        <v>0.96532901448637454</v>
      </c>
    </row>
    <row r="263" spans="1:10" x14ac:dyDescent="0.25">
      <c r="A263">
        <v>2005</v>
      </c>
      <c r="B263" s="6">
        <v>19</v>
      </c>
      <c r="C263" s="6">
        <v>259</v>
      </c>
      <c r="D263" s="7">
        <v>24.40229064042515</v>
      </c>
      <c r="E263" s="6">
        <f t="shared" si="81"/>
        <v>18.971520525568202</v>
      </c>
      <c r="F263" s="6">
        <f t="shared" si="82"/>
        <v>1.2862590854295426</v>
      </c>
      <c r="G263">
        <f t="shared" si="83"/>
        <v>1.1549675253573866</v>
      </c>
      <c r="H263">
        <f t="shared" si="84"/>
        <v>21.911490113682373</v>
      </c>
      <c r="I263" s="4">
        <f t="shared" si="85"/>
        <v>-2.4908005267427775</v>
      </c>
      <c r="J263" s="5">
        <f t="shared" si="86"/>
        <v>6.2040872640220979</v>
      </c>
    </row>
    <row r="264" spans="1:10" x14ac:dyDescent="0.25">
      <c r="A264">
        <v>2005</v>
      </c>
      <c r="B264" s="6">
        <v>20</v>
      </c>
      <c r="C264" s="6">
        <v>260</v>
      </c>
      <c r="D264" s="7">
        <v>21.940022065025651</v>
      </c>
      <c r="E264" s="6">
        <f t="shared" si="81"/>
        <v>18.996199540135283</v>
      </c>
      <c r="F264" s="6">
        <f t="shared" si="82"/>
        <v>1.1549690251816234</v>
      </c>
      <c r="G264">
        <f t="shared" si="83"/>
        <v>1.1302576191698797</v>
      </c>
      <c r="H264">
        <f t="shared" si="84"/>
        <v>21.470599265509268</v>
      </c>
      <c r="I264" s="4">
        <f t="shared" si="85"/>
        <v>-0.46942279951638355</v>
      </c>
      <c r="J264" s="5">
        <f t="shared" si="86"/>
        <v>0.22035776470579882</v>
      </c>
    </row>
    <row r="265" spans="1:10" x14ac:dyDescent="0.25">
      <c r="A265">
        <v>2005</v>
      </c>
      <c r="B265" s="6">
        <v>21</v>
      </c>
      <c r="C265" s="6">
        <v>261</v>
      </c>
      <c r="D265" s="7">
        <v>21.404006038454156</v>
      </c>
      <c r="E265" s="6">
        <f t="shared" si="81"/>
        <v>19.020910658284109</v>
      </c>
      <c r="F265" s="6">
        <f t="shared" si="82"/>
        <v>1.1252881853546874</v>
      </c>
      <c r="G265">
        <f t="shared" si="83"/>
        <v>1.1082606466464826</v>
      </c>
      <c r="H265">
        <f t="shared" si="84"/>
        <v>21.080126745954921</v>
      </c>
      <c r="I265" s="4">
        <f t="shared" si="85"/>
        <v>-0.32387929249923531</v>
      </c>
      <c r="J265" s="5">
        <f t="shared" si="86"/>
        <v>0.10489779610980522</v>
      </c>
    </row>
    <row r="266" spans="1:10" x14ac:dyDescent="0.25">
      <c r="A266">
        <v>2005</v>
      </c>
      <c r="B266" s="6">
        <v>22</v>
      </c>
      <c r="C266" s="6">
        <v>262</v>
      </c>
      <c r="D266" s="7">
        <v>19.532390417553199</v>
      </c>
      <c r="E266" s="6">
        <f t="shared" si="81"/>
        <v>19.045653921776466</v>
      </c>
      <c r="F266" s="6">
        <f t="shared" si="82"/>
        <v>1.0255563026491943</v>
      </c>
      <c r="G266">
        <f t="shared" si="83"/>
        <v>1.0779945497435119</v>
      </c>
      <c r="H266">
        <f t="shared" si="84"/>
        <v>20.531111123976174</v>
      </c>
      <c r="I266" s="4">
        <f t="shared" si="85"/>
        <v>0.99872070642297572</v>
      </c>
      <c r="J266" s="5">
        <f t="shared" si="86"/>
        <v>0.99744304943800766</v>
      </c>
    </row>
    <row r="267" spans="1:10" x14ac:dyDescent="0.25">
      <c r="A267">
        <v>2005</v>
      </c>
      <c r="B267" s="6">
        <v>23</v>
      </c>
      <c r="C267" s="6">
        <v>263</v>
      </c>
      <c r="D267" s="7">
        <v>20.235467663047775</v>
      </c>
      <c r="E267" s="6">
        <f t="shared" si="81"/>
        <v>19.070429372428492</v>
      </c>
      <c r="F267" s="6">
        <f t="shared" si="82"/>
        <v>1.0610913507958906</v>
      </c>
      <c r="G267">
        <f t="shared" si="83"/>
        <v>1.0313155336648572</v>
      </c>
      <c r="H267">
        <f t="shared" si="84"/>
        <v>19.667630045444056</v>
      </c>
      <c r="I267" s="4">
        <f t="shared" si="85"/>
        <v>-0.56783761760371831</v>
      </c>
      <c r="J267" s="5">
        <f t="shared" si="86"/>
        <v>0.32243955996586665</v>
      </c>
    </row>
    <row r="268" spans="1:10" x14ac:dyDescent="0.25">
      <c r="A268">
        <v>2005</v>
      </c>
      <c r="B268" s="6">
        <v>24</v>
      </c>
      <c r="C268" s="6">
        <v>264</v>
      </c>
      <c r="D268" s="7">
        <v>19.067521545969679</v>
      </c>
      <c r="E268" s="6">
        <f t="shared" si="81"/>
        <v>19.095237052110694</v>
      </c>
      <c r="F268" s="6">
        <f t="shared" si="82"/>
        <v>0.99854856443701756</v>
      </c>
      <c r="G268">
        <f t="shared" si="83"/>
        <v>0.93879604034404873</v>
      </c>
      <c r="H268">
        <f t="shared" si="84"/>
        <v>17.926532933952483</v>
      </c>
      <c r="I268" s="4">
        <f t="shared" si="85"/>
        <v>-1.1409886120171961</v>
      </c>
      <c r="J268" s="5">
        <f t="shared" si="86"/>
        <v>1.3018550127529278</v>
      </c>
    </row>
    <row r="269" spans="1:10" x14ac:dyDescent="0.25">
      <c r="A269">
        <v>2006</v>
      </c>
      <c r="B269" s="6">
        <v>1</v>
      </c>
      <c r="C269" s="6">
        <v>265</v>
      </c>
      <c r="D269" s="7">
        <v>16.351646899133581</v>
      </c>
      <c r="E269" s="6">
        <f t="shared" si="81"/>
        <v>19.120077002748062</v>
      </c>
      <c r="F269" s="6">
        <f t="shared" si="82"/>
        <v>0.85520821368990385</v>
      </c>
      <c r="G269">
        <f t="shared" si="83"/>
        <v>0.89289758795302399</v>
      </c>
      <c r="H269">
        <f t="shared" si="84"/>
        <v>17.072270637229828</v>
      </c>
      <c r="I269" s="4">
        <f t="shared" si="85"/>
        <v>0.72062373809624702</v>
      </c>
      <c r="J269" s="5">
        <f t="shared" si="86"/>
        <v>0.51929857190780837</v>
      </c>
    </row>
    <row r="270" spans="1:10" x14ac:dyDescent="0.25">
      <c r="A270">
        <v>2006</v>
      </c>
      <c r="B270" s="6">
        <v>2</v>
      </c>
      <c r="C270" s="6">
        <v>266</v>
      </c>
      <c r="D270" s="7">
        <v>15.705988857895745</v>
      </c>
      <c r="E270" s="6">
        <f t="shared" si="81"/>
        <v>19.144949266320111</v>
      </c>
      <c r="F270" s="6">
        <f t="shared" si="82"/>
        <v>0.82037244598635728</v>
      </c>
      <c r="G270">
        <f t="shared" si="83"/>
        <v>0.82306137189660389</v>
      </c>
      <c r="H270">
        <f t="shared" si="84"/>
        <v>15.75746820802831</v>
      </c>
      <c r="I270" s="4">
        <f t="shared" si="85"/>
        <v>5.1479350132565216E-2</v>
      </c>
      <c r="J270" s="5">
        <f t="shared" si="86"/>
        <v>2.6501234900712422E-3</v>
      </c>
    </row>
    <row r="271" spans="1:10" x14ac:dyDescent="0.25">
      <c r="A271">
        <v>2006</v>
      </c>
      <c r="B271" s="6">
        <v>3</v>
      </c>
      <c r="C271" s="6">
        <v>267</v>
      </c>
      <c r="D271" s="7">
        <v>14.067784038824179</v>
      </c>
      <c r="E271" s="6">
        <f t="shared" si="81"/>
        <v>19.169853884860981</v>
      </c>
      <c r="F271" s="6">
        <f t="shared" si="82"/>
        <v>0.7338493096149229</v>
      </c>
      <c r="G271">
        <f t="shared" si="83"/>
        <v>0.78408852525718453</v>
      </c>
      <c r="H271">
        <f t="shared" si="84"/>
        <v>15.030862461976357</v>
      </c>
      <c r="I271" s="4">
        <f t="shared" si="85"/>
        <v>0.96307842315217762</v>
      </c>
      <c r="J271" s="5">
        <f t="shared" si="86"/>
        <v>0.92752004914128494</v>
      </c>
    </row>
    <row r="272" spans="1:10" x14ac:dyDescent="0.25">
      <c r="A272">
        <v>2006</v>
      </c>
      <c r="B272" s="6">
        <v>4</v>
      </c>
      <c r="C272" s="6">
        <v>268</v>
      </c>
      <c r="D272" s="7">
        <v>15.592093186452324</v>
      </c>
      <c r="E272" s="6">
        <f t="shared" si="81"/>
        <v>19.194790900459473</v>
      </c>
      <c r="F272" s="6">
        <f t="shared" si="82"/>
        <v>0.81230857201362328</v>
      </c>
      <c r="G272">
        <f t="shared" si="83"/>
        <v>0.77369478745822873</v>
      </c>
      <c r="H272">
        <f t="shared" si="84"/>
        <v>14.850909666036134</v>
      </c>
      <c r="I272" s="4">
        <f t="shared" si="85"/>
        <v>-0.74118352041618962</v>
      </c>
      <c r="J272" s="5">
        <f t="shared" si="86"/>
        <v>0.54935301093653621</v>
      </c>
    </row>
    <row r="273" spans="1:10" x14ac:dyDescent="0.25">
      <c r="A273">
        <v>2006</v>
      </c>
      <c r="B273" s="6">
        <v>5</v>
      </c>
      <c r="C273" s="6">
        <v>269</v>
      </c>
      <c r="D273" s="7">
        <v>15.201087993579259</v>
      </c>
      <c r="E273" s="6">
        <f t="shared" si="81"/>
        <v>19.219760355259162</v>
      </c>
      <c r="F273" s="6">
        <f t="shared" si="82"/>
        <v>0.79090934083471753</v>
      </c>
      <c r="G273">
        <f t="shared" si="83"/>
        <v>0.75346865662854667</v>
      </c>
      <c r="H273">
        <f t="shared" si="84"/>
        <v>14.48148701559972</v>
      </c>
      <c r="I273" s="4">
        <f t="shared" si="85"/>
        <v>-0.71960097797953892</v>
      </c>
      <c r="J273" s="5">
        <f t="shared" si="86"/>
        <v>0.51782556750910891</v>
      </c>
    </row>
    <row r="274" spans="1:10" x14ac:dyDescent="0.25">
      <c r="A274">
        <v>2006</v>
      </c>
      <c r="B274" s="6">
        <v>6</v>
      </c>
      <c r="C274" s="6">
        <v>270</v>
      </c>
      <c r="D274" s="7">
        <v>14.977703060825698</v>
      </c>
      <c r="E274" s="6">
        <f t="shared" si="81"/>
        <v>19.244762291458418</v>
      </c>
      <c r="F274" s="6">
        <f t="shared" si="82"/>
        <v>0.77827425634004277</v>
      </c>
      <c r="G274">
        <f t="shared" si="83"/>
        <v>0.78013861363950232</v>
      </c>
      <c r="H274">
        <f t="shared" si="84"/>
        <v>15.013582173880142</v>
      </c>
      <c r="I274" s="4">
        <f t="shared" si="85"/>
        <v>3.5879113054443579E-2</v>
      </c>
      <c r="J274" s="5">
        <f t="shared" si="86"/>
        <v>1.2873107535735437E-3</v>
      </c>
    </row>
    <row r="275" spans="1:10" x14ac:dyDescent="0.25">
      <c r="A275">
        <v>2006</v>
      </c>
      <c r="B275" s="6">
        <v>7</v>
      </c>
      <c r="C275" s="6">
        <v>271</v>
      </c>
      <c r="D275" s="7">
        <v>13.917910744719563</v>
      </c>
      <c r="E275" s="6">
        <f t="shared" si="81"/>
        <v>19.269796751310533</v>
      </c>
      <c r="F275" s="6">
        <f t="shared" si="82"/>
        <v>0.72226557053711582</v>
      </c>
      <c r="G275">
        <f t="shared" si="83"/>
        <v>0.81032923027351311</v>
      </c>
      <c r="H275">
        <f t="shared" si="84"/>
        <v>15.614879569016509</v>
      </c>
      <c r="I275" s="4">
        <f t="shared" si="85"/>
        <v>1.6969688242969454</v>
      </c>
      <c r="J275" s="5">
        <f t="shared" si="86"/>
        <v>2.8797031906357571</v>
      </c>
    </row>
    <row r="276" spans="1:10" x14ac:dyDescent="0.25">
      <c r="A276">
        <v>2006</v>
      </c>
      <c r="B276" s="6">
        <v>8</v>
      </c>
      <c r="C276" s="6">
        <v>272</v>
      </c>
      <c r="D276" s="7">
        <v>17.644118530329884</v>
      </c>
      <c r="E276" s="6">
        <f t="shared" si="81"/>
        <v>19.294863777123744</v>
      </c>
      <c r="F276" s="6">
        <f t="shared" si="82"/>
        <v>0.91444639019680429</v>
      </c>
      <c r="G276">
        <f t="shared" si="83"/>
        <v>0.88188374645635181</v>
      </c>
      <c r="H276">
        <f t="shared" si="84"/>
        <v>17.015826755134842</v>
      </c>
      <c r="I276" s="4">
        <f t="shared" si="85"/>
        <v>-0.62829177519504142</v>
      </c>
      <c r="J276" s="5">
        <f t="shared" si="86"/>
        <v>0.39475055477773646</v>
      </c>
    </row>
    <row r="277" spans="1:10" x14ac:dyDescent="0.25">
      <c r="A277">
        <v>2006</v>
      </c>
      <c r="B277" s="6">
        <v>9</v>
      </c>
      <c r="C277" s="6">
        <v>273</v>
      </c>
      <c r="D277" s="7">
        <v>19.120265146457225</v>
      </c>
      <c r="E277" s="6">
        <f t="shared" si="81"/>
        <v>19.319963411261327</v>
      </c>
      <c r="F277" s="6">
        <f t="shared" si="82"/>
        <v>0.9896636313147622</v>
      </c>
      <c r="G277">
        <f t="shared" si="83"/>
        <v>0.98921104236092727</v>
      </c>
      <c r="H277">
        <f t="shared" si="84"/>
        <v>19.111521144428792</v>
      </c>
      <c r="I277" s="4">
        <f t="shared" si="85"/>
        <v>-8.7440020284326181E-3</v>
      </c>
      <c r="J277" s="5">
        <f t="shared" si="86"/>
        <v>7.6457571473233742E-5</v>
      </c>
    </row>
    <row r="278" spans="1:10" x14ac:dyDescent="0.25">
      <c r="A278">
        <v>2006</v>
      </c>
      <c r="B278" s="6">
        <v>10</v>
      </c>
      <c r="C278" s="6">
        <v>274</v>
      </c>
      <c r="D278" s="7">
        <v>21.018978271648802</v>
      </c>
      <c r="E278" s="6">
        <f t="shared" si="81"/>
        <v>19.345095696141676</v>
      </c>
      <c r="F278" s="6">
        <f t="shared" si="82"/>
        <v>1.0865274900573885</v>
      </c>
      <c r="G278">
        <f t="shared" si="83"/>
        <v>1.0271092697684212</v>
      </c>
      <c r="H278">
        <f t="shared" si="84"/>
        <v>19.869527114064304</v>
      </c>
      <c r="I278" s="4">
        <f t="shared" si="85"/>
        <v>-1.1494511575844975</v>
      </c>
      <c r="J278" s="5">
        <f t="shared" si="86"/>
        <v>1.3212379636723413</v>
      </c>
    </row>
    <row r="279" spans="1:10" x14ac:dyDescent="0.25">
      <c r="A279">
        <v>2006</v>
      </c>
      <c r="B279" s="6">
        <v>11</v>
      </c>
      <c r="C279" s="6">
        <v>275</v>
      </c>
      <c r="D279" s="7">
        <v>19.766780744058117</v>
      </c>
      <c r="E279" s="6">
        <f t="shared" si="81"/>
        <v>19.370260674238356</v>
      </c>
      <c r="F279" s="6">
        <f t="shared" si="82"/>
        <v>1.0204705593016163</v>
      </c>
      <c r="G279">
        <f t="shared" si="83"/>
        <v>1.0926895329076349</v>
      </c>
      <c r="H279">
        <f t="shared" si="84"/>
        <v>21.165681088432638</v>
      </c>
      <c r="I279" s="4">
        <f t="shared" si="85"/>
        <v>1.3989003443745212</v>
      </c>
      <c r="J279" s="5">
        <f t="shared" si="86"/>
        <v>1.9569221734911539</v>
      </c>
    </row>
    <row r="280" spans="1:10" x14ac:dyDescent="0.25">
      <c r="A280">
        <v>2006</v>
      </c>
      <c r="B280" s="6">
        <v>12</v>
      </c>
      <c r="C280" s="6">
        <v>276</v>
      </c>
      <c r="D280" s="7">
        <v>22.84995502261086</v>
      </c>
      <c r="E280" s="6">
        <f t="shared" si="81"/>
        <v>19.395458388080186</v>
      </c>
      <c r="F280" s="6">
        <f t="shared" si="82"/>
        <v>1.1781085326992682</v>
      </c>
      <c r="G280">
        <f t="shared" si="83"/>
        <v>1.089267148138255</v>
      </c>
      <c r="H280">
        <f t="shared" si="84"/>
        <v>21.1268356452183</v>
      </c>
      <c r="I280" s="4">
        <f t="shared" si="85"/>
        <v>-1.7231193773925604</v>
      </c>
      <c r="J280" s="5">
        <f t="shared" si="86"/>
        <v>2.9691403887457248</v>
      </c>
    </row>
    <row r="281" spans="1:10" x14ac:dyDescent="0.25">
      <c r="A281">
        <v>2006</v>
      </c>
      <c r="B281" s="6">
        <v>13</v>
      </c>
      <c r="C281" s="6">
        <v>277</v>
      </c>
      <c r="D281" s="7">
        <v>21.559170428378977</v>
      </c>
      <c r="E281" s="6">
        <f t="shared" si="81"/>
        <v>19.420688880251308</v>
      </c>
      <c r="F281" s="6">
        <f t="shared" si="82"/>
        <v>1.110113578427296</v>
      </c>
      <c r="G281">
        <f t="shared" si="83"/>
        <v>1.1336758118692174</v>
      </c>
      <c r="H281">
        <f t="shared" si="84"/>
        <v>22.016765233378386</v>
      </c>
      <c r="I281" s="4">
        <f t="shared" si="85"/>
        <v>0.45759480499940963</v>
      </c>
      <c r="J281" s="5">
        <f t="shared" si="86"/>
        <v>0.20939300556244772</v>
      </c>
    </row>
    <row r="282" spans="1:10" x14ac:dyDescent="0.25">
      <c r="A282">
        <v>2006</v>
      </c>
      <c r="B282" s="6">
        <v>14</v>
      </c>
      <c r="C282" s="6">
        <v>278</v>
      </c>
      <c r="D282" s="7">
        <v>21.824940653609218</v>
      </c>
      <c r="E282" s="6">
        <f t="shared" si="81"/>
        <v>19.445952193391257</v>
      </c>
      <c r="F282" s="6">
        <f t="shared" si="82"/>
        <v>1.1223384916592805</v>
      </c>
      <c r="G282">
        <f t="shared" si="83"/>
        <v>1.174941005704121</v>
      </c>
      <c r="H282">
        <f t="shared" si="84"/>
        <v>22.847846626977379</v>
      </c>
      <c r="I282" s="4">
        <f t="shared" si="85"/>
        <v>1.0229059733681609</v>
      </c>
      <c r="J282" s="5">
        <f t="shared" si="86"/>
        <v>1.0463366303522648</v>
      </c>
    </row>
    <row r="283" spans="1:10" x14ac:dyDescent="0.25">
      <c r="A283">
        <v>2006</v>
      </c>
      <c r="B283" s="6">
        <v>15</v>
      </c>
      <c r="C283" s="6">
        <v>279</v>
      </c>
      <c r="D283" s="7">
        <v>20.990936859342121</v>
      </c>
      <c r="E283" s="6">
        <f t="shared" si="81"/>
        <v>19.471248370195042</v>
      </c>
      <c r="F283" s="6">
        <f t="shared" si="82"/>
        <v>1.0780478200603352</v>
      </c>
      <c r="G283">
        <f t="shared" si="83"/>
        <v>1.1743772411810198</v>
      </c>
      <c r="H283">
        <f t="shared" si="84"/>
        <v>22.866590943340082</v>
      </c>
      <c r="I283" s="4">
        <f t="shared" si="85"/>
        <v>1.8756540839979614</v>
      </c>
      <c r="J283" s="5">
        <f t="shared" si="86"/>
        <v>3.5180782428182318</v>
      </c>
    </row>
    <row r="284" spans="1:10" x14ac:dyDescent="0.25">
      <c r="A284">
        <v>2006</v>
      </c>
      <c r="B284" s="6">
        <v>16</v>
      </c>
      <c r="C284" s="6">
        <v>280</v>
      </c>
      <c r="D284" s="7">
        <v>24.719395582631645</v>
      </c>
      <c r="E284" s="6">
        <f t="shared" si="81"/>
        <v>19.496577453413213</v>
      </c>
      <c r="F284" s="6">
        <f t="shared" si="82"/>
        <v>1.2678838448285745</v>
      </c>
      <c r="G284">
        <f t="shared" si="83"/>
        <v>1.1963311887595514</v>
      </c>
      <c r="H284">
        <f t="shared" si="84"/>
        <v>23.324363681584497</v>
      </c>
      <c r="I284" s="4">
        <f t="shared" si="85"/>
        <v>-1.3950319010471475</v>
      </c>
      <c r="J284" s="5">
        <f t="shared" si="86"/>
        <v>1.9461140049392183</v>
      </c>
    </row>
    <row r="285" spans="1:10" x14ac:dyDescent="0.25">
      <c r="A285">
        <v>2006</v>
      </c>
      <c r="B285" s="6">
        <v>17</v>
      </c>
      <c r="C285" s="6">
        <v>281</v>
      </c>
      <c r="D285" s="7">
        <v>22.0883888683585</v>
      </c>
      <c r="E285" s="6">
        <f t="shared" si="81"/>
        <v>19.521939485851913</v>
      </c>
      <c r="F285" s="6">
        <f t="shared" si="82"/>
        <v>1.1314648774711429</v>
      </c>
      <c r="G285">
        <f t="shared" si="83"/>
        <v>1.1911013359008755</v>
      </c>
      <c r="H285">
        <f t="shared" si="84"/>
        <v>23.252608200974265</v>
      </c>
      <c r="I285" s="4">
        <f t="shared" si="85"/>
        <v>1.1642193326157653</v>
      </c>
      <c r="J285" s="5">
        <f t="shared" si="86"/>
        <v>1.3554066544362979</v>
      </c>
    </row>
    <row r="286" spans="1:10" x14ac:dyDescent="0.25">
      <c r="A286">
        <v>2006</v>
      </c>
      <c r="B286" s="6">
        <v>18</v>
      </c>
      <c r="C286" s="6">
        <v>282</v>
      </c>
      <c r="D286" s="7">
        <v>24.832425862137899</v>
      </c>
      <c r="E286" s="6">
        <f t="shared" si="81"/>
        <v>19.547334510372991</v>
      </c>
      <c r="F286" s="6">
        <f t="shared" si="82"/>
        <v>1.2703740169259559</v>
      </c>
      <c r="G286">
        <f t="shared" si="83"/>
        <v>1.2038293859259221</v>
      </c>
      <c r="H286">
        <f t="shared" si="84"/>
        <v>23.531655700110903</v>
      </c>
      <c r="I286" s="4">
        <f t="shared" si="85"/>
        <v>-1.3007701620269962</v>
      </c>
      <c r="J286" s="5">
        <f t="shared" si="86"/>
        <v>1.692003014419738</v>
      </c>
    </row>
    <row r="287" spans="1:10" x14ac:dyDescent="0.25">
      <c r="A287">
        <v>2006</v>
      </c>
      <c r="B287" s="6">
        <v>19</v>
      </c>
      <c r="C287" s="6">
        <v>283</v>
      </c>
      <c r="D287" s="7">
        <v>21.185116633528647</v>
      </c>
      <c r="E287" s="6">
        <f t="shared" si="81"/>
        <v>19.572762569894049</v>
      </c>
      <c r="F287" s="6">
        <f t="shared" si="82"/>
        <v>1.0823774394583752</v>
      </c>
      <c r="G287">
        <f t="shared" si="83"/>
        <v>1.1549675253573866</v>
      </c>
      <c r="H287">
        <f t="shared" si="84"/>
        <v>22.605905149758211</v>
      </c>
      <c r="I287" s="4">
        <f t="shared" si="85"/>
        <v>1.4207885162295639</v>
      </c>
      <c r="J287" s="5">
        <f t="shared" si="86"/>
        <v>2.0186400078498057</v>
      </c>
    </row>
    <row r="288" spans="1:10" x14ac:dyDescent="0.25">
      <c r="A288">
        <v>2006</v>
      </c>
      <c r="B288" s="6">
        <v>20</v>
      </c>
      <c r="C288" s="6">
        <v>284</v>
      </c>
      <c r="D288" s="7">
        <v>21.342100844313013</v>
      </c>
      <c r="E288" s="6">
        <f t="shared" si="81"/>
        <v>19.598223707388506</v>
      </c>
      <c r="F288" s="6">
        <f t="shared" si="82"/>
        <v>1.0889813874441625</v>
      </c>
      <c r="G288">
        <f t="shared" si="83"/>
        <v>1.1302576191698797</v>
      </c>
      <c r="H288">
        <f t="shared" si="84"/>
        <v>22.151041667471624</v>
      </c>
      <c r="I288" s="4">
        <f t="shared" si="85"/>
        <v>0.80894082315861127</v>
      </c>
      <c r="J288" s="5">
        <f t="shared" si="86"/>
        <v>0.65438525537253156</v>
      </c>
    </row>
    <row r="289" spans="1:10" x14ac:dyDescent="0.25">
      <c r="A289">
        <v>2006</v>
      </c>
      <c r="B289" s="6">
        <v>21</v>
      </c>
      <c r="C289" s="6">
        <v>285</v>
      </c>
      <c r="D289" s="7">
        <v>19.994047950447108</v>
      </c>
      <c r="E289" s="6">
        <f t="shared" si="81"/>
        <v>19.623717965885692</v>
      </c>
      <c r="F289" s="6">
        <f t="shared" si="82"/>
        <v>1.018871550498494</v>
      </c>
      <c r="G289">
        <f t="shared" si="83"/>
        <v>1.1082606466464826</v>
      </c>
      <c r="H289">
        <f t="shared" si="84"/>
        <v>21.748194362480675</v>
      </c>
      <c r="I289" s="4">
        <f t="shared" si="85"/>
        <v>1.7541464120335668</v>
      </c>
      <c r="J289" s="5">
        <f t="shared" si="86"/>
        <v>3.077029634850236</v>
      </c>
    </row>
    <row r="290" spans="1:10" x14ac:dyDescent="0.25">
      <c r="A290">
        <v>2006</v>
      </c>
      <c r="B290" s="6">
        <v>22</v>
      </c>
      <c r="C290" s="6">
        <v>286</v>
      </c>
      <c r="D290" s="7">
        <v>22.837867782736541</v>
      </c>
      <c r="E290" s="6">
        <f t="shared" si="81"/>
        <v>19.649245388470913</v>
      </c>
      <c r="F290" s="6">
        <f t="shared" si="82"/>
        <v>1.1622770916249301</v>
      </c>
      <c r="G290">
        <f t="shared" si="83"/>
        <v>1.0779945497435119</v>
      </c>
      <c r="H290">
        <f t="shared" si="84"/>
        <v>21.181779435344481</v>
      </c>
      <c r="I290" s="4">
        <f t="shared" si="85"/>
        <v>-1.6560883473920605</v>
      </c>
      <c r="J290" s="5">
        <f t="shared" si="86"/>
        <v>2.7426286143677658</v>
      </c>
    </row>
    <row r="291" spans="1:10" x14ac:dyDescent="0.25">
      <c r="A291">
        <v>2006</v>
      </c>
      <c r="B291" s="6">
        <v>23</v>
      </c>
      <c r="C291" s="6">
        <v>287</v>
      </c>
      <c r="D291" s="7">
        <v>20.000819347965695</v>
      </c>
      <c r="E291" s="6">
        <f t="shared" si="81"/>
        <v>19.674806018285516</v>
      </c>
      <c r="F291" s="6">
        <f t="shared" si="82"/>
        <v>1.0165700911804256</v>
      </c>
      <c r="G291">
        <f t="shared" si="83"/>
        <v>1.0313155336648572</v>
      </c>
      <c r="H291">
        <f t="shared" si="84"/>
        <v>20.290933068500671</v>
      </c>
      <c r="I291" s="4">
        <f t="shared" si="85"/>
        <v>0.29011372053497553</v>
      </c>
      <c r="J291" s="5">
        <f t="shared" si="86"/>
        <v>8.4165970842645876E-2</v>
      </c>
    </row>
    <row r="292" spans="1:10" x14ac:dyDescent="0.25">
      <c r="A292">
        <v>2006</v>
      </c>
      <c r="B292" s="6">
        <v>24</v>
      </c>
      <c r="C292" s="6">
        <v>288</v>
      </c>
      <c r="D292" s="7">
        <v>18.616903724552554</v>
      </c>
      <c r="E292" s="6">
        <f t="shared" si="81"/>
        <v>19.700399898526971</v>
      </c>
      <c r="F292" s="6">
        <f t="shared" si="82"/>
        <v>0.94500131065585968</v>
      </c>
      <c r="G292">
        <f t="shared" si="83"/>
        <v>0.93879604034404873</v>
      </c>
      <c r="H292">
        <f t="shared" si="84"/>
        <v>18.494657417931421</v>
      </c>
      <c r="I292" s="4">
        <f t="shared" si="85"/>
        <v>-0.12224630662113256</v>
      </c>
      <c r="J292" s="5">
        <f t="shared" si="86"/>
        <v>1.4944159482507959E-2</v>
      </c>
    </row>
    <row r="293" spans="1:10" x14ac:dyDescent="0.25">
      <c r="A293">
        <v>2007</v>
      </c>
      <c r="B293" s="6">
        <v>1</v>
      </c>
      <c r="C293" s="6">
        <v>289</v>
      </c>
      <c r="D293" s="7">
        <v>18.334910230121892</v>
      </c>
      <c r="E293" s="6">
        <f t="shared" si="81"/>
        <v>19.726027072448947</v>
      </c>
      <c r="F293" s="6">
        <f t="shared" si="82"/>
        <v>0.92947810335969749</v>
      </c>
      <c r="G293">
        <f t="shared" si="83"/>
        <v>0.89289758795302399</v>
      </c>
      <c r="H293">
        <f t="shared" si="84"/>
        <v>17.613321992885716</v>
      </c>
      <c r="I293" s="4">
        <f t="shared" si="85"/>
        <v>-0.72158823723617616</v>
      </c>
      <c r="J293" s="5">
        <f t="shared" si="86"/>
        <v>0.52068958411761201</v>
      </c>
    </row>
    <row r="294" spans="1:10" x14ac:dyDescent="0.25">
      <c r="A294">
        <v>2007</v>
      </c>
      <c r="B294" s="6">
        <v>2</v>
      </c>
      <c r="C294" s="6">
        <v>290</v>
      </c>
      <c r="D294" s="7">
        <v>18.025176728135719</v>
      </c>
      <c r="E294" s="6">
        <f t="shared" si="81"/>
        <v>19.751687583361367</v>
      </c>
      <c r="F294" s="6">
        <f t="shared" si="82"/>
        <v>0.91258919786276671</v>
      </c>
      <c r="G294">
        <f t="shared" si="83"/>
        <v>0.82306137189660389</v>
      </c>
      <c r="H294">
        <f t="shared" si="84"/>
        <v>16.256851079634522</v>
      </c>
      <c r="I294" s="4">
        <f t="shared" si="85"/>
        <v>-1.7683256485011967</v>
      </c>
      <c r="J294" s="5">
        <f t="shared" si="86"/>
        <v>3.1269755991471779</v>
      </c>
    </row>
    <row r="295" spans="1:10" x14ac:dyDescent="0.25">
      <c r="A295">
        <v>2007</v>
      </c>
      <c r="B295" s="6">
        <v>3</v>
      </c>
      <c r="C295" s="6">
        <v>291</v>
      </c>
      <c r="D295" s="7">
        <v>15.482765232670111</v>
      </c>
      <c r="E295" s="6">
        <f t="shared" si="81"/>
        <v>19.777381474630506</v>
      </c>
      <c r="F295" s="6">
        <f t="shared" si="82"/>
        <v>0.7828521309825911</v>
      </c>
      <c r="G295">
        <f t="shared" si="83"/>
        <v>0.78408852525718453</v>
      </c>
      <c r="H295">
        <f t="shared" si="84"/>
        <v>15.507217873891795</v>
      </c>
      <c r="I295" s="4">
        <f t="shared" si="85"/>
        <v>2.4452641221683891E-2</v>
      </c>
      <c r="J295" s="5">
        <f t="shared" si="86"/>
        <v>5.9793166271639425E-4</v>
      </c>
    </row>
    <row r="296" spans="1:10" x14ac:dyDescent="0.25">
      <c r="A296">
        <v>2007</v>
      </c>
      <c r="B296" s="6">
        <v>4</v>
      </c>
      <c r="C296" s="6">
        <v>292</v>
      </c>
      <c r="D296" s="7">
        <v>14.26777788940147</v>
      </c>
      <c r="E296" s="6">
        <f t="shared" si="81"/>
        <v>19.803108789679044</v>
      </c>
      <c r="F296" s="6">
        <f t="shared" si="82"/>
        <v>0.72048172036693203</v>
      </c>
      <c r="G296">
        <f t="shared" si="83"/>
        <v>0.77369478745822873</v>
      </c>
      <c r="H296">
        <f t="shared" si="84"/>
        <v>15.321562046042908</v>
      </c>
      <c r="I296" s="4">
        <f t="shared" si="85"/>
        <v>1.0537841566414379</v>
      </c>
      <c r="J296" s="5">
        <f t="shared" si="86"/>
        <v>1.1104610487885065</v>
      </c>
    </row>
    <row r="297" spans="1:10" x14ac:dyDescent="0.25">
      <c r="A297">
        <v>2007</v>
      </c>
      <c r="B297" s="6">
        <v>5</v>
      </c>
      <c r="C297" s="6">
        <v>293</v>
      </c>
      <c r="D297" s="7">
        <v>14.455979840995658</v>
      </c>
      <c r="E297" s="6">
        <f t="shared" si="81"/>
        <v>19.82886957198615</v>
      </c>
      <c r="F297" s="6">
        <f t="shared" si="82"/>
        <v>0.72903701285214928</v>
      </c>
      <c r="G297">
        <f t="shared" si="83"/>
        <v>0.75346865662854667</v>
      </c>
      <c r="H297">
        <f t="shared" si="84"/>
        <v>14.940431718867069</v>
      </c>
      <c r="I297" s="4">
        <f t="shared" si="85"/>
        <v>0.48445187787141109</v>
      </c>
      <c r="J297" s="5">
        <f t="shared" si="86"/>
        <v>0.23469362197313659</v>
      </c>
    </row>
    <row r="298" spans="1:10" x14ac:dyDescent="0.25">
      <c r="A298">
        <v>2007</v>
      </c>
      <c r="B298" s="6">
        <v>6</v>
      </c>
      <c r="C298" s="6">
        <v>294</v>
      </c>
      <c r="D298" s="7">
        <v>15.933920263970608</v>
      </c>
      <c r="E298" s="6">
        <f t="shared" si="81"/>
        <v>19.854663865087552</v>
      </c>
      <c r="F298" s="6">
        <f t="shared" si="82"/>
        <v>0.802527827831365</v>
      </c>
      <c r="G298">
        <f t="shared" si="83"/>
        <v>0.78013861363950232</v>
      </c>
      <c r="H298">
        <f t="shared" si="84"/>
        <v>15.489389941987726</v>
      </c>
      <c r="I298" s="4">
        <f t="shared" si="85"/>
        <v>-0.44453032198288156</v>
      </c>
      <c r="J298" s="5">
        <f t="shared" si="86"/>
        <v>0.19760720716220434</v>
      </c>
    </row>
    <row r="299" spans="1:10" x14ac:dyDescent="0.25">
      <c r="A299">
        <v>2007</v>
      </c>
      <c r="B299" s="6">
        <v>7</v>
      </c>
      <c r="C299" s="6">
        <v>295</v>
      </c>
      <c r="D299" s="7">
        <v>16.801434698043352</v>
      </c>
      <c r="E299" s="6">
        <f t="shared" si="81"/>
        <v>19.880491712575612</v>
      </c>
      <c r="F299" s="6">
        <f t="shared" si="82"/>
        <v>0.84512168717715519</v>
      </c>
      <c r="G299">
        <f t="shared" si="83"/>
        <v>0.81032923027351311</v>
      </c>
      <c r="H299">
        <f t="shared" si="84"/>
        <v>16.109743546910352</v>
      </c>
      <c r="I299" s="4">
        <f t="shared" si="85"/>
        <v>-0.69169115113299995</v>
      </c>
      <c r="J299" s="5">
        <f t="shared" si="86"/>
        <v>0.47843664855569457</v>
      </c>
    </row>
    <row r="300" spans="1:10" x14ac:dyDescent="0.25">
      <c r="A300">
        <v>2007</v>
      </c>
      <c r="B300" s="6">
        <v>8</v>
      </c>
      <c r="C300" s="6">
        <v>296</v>
      </c>
      <c r="D300" s="7">
        <v>18.178070872235008</v>
      </c>
      <c r="E300" s="6">
        <f t="shared" si="81"/>
        <v>19.906353158099396</v>
      </c>
      <c r="F300" s="6">
        <f t="shared" si="82"/>
        <v>0.91317936177771497</v>
      </c>
      <c r="G300">
        <f t="shared" si="83"/>
        <v>0.88188374645635181</v>
      </c>
      <c r="H300">
        <f t="shared" si="84"/>
        <v>17.555089301347927</v>
      </c>
      <c r="I300" s="4">
        <f t="shared" si="85"/>
        <v>-0.62298157088708095</v>
      </c>
      <c r="J300" s="5">
        <f t="shared" si="86"/>
        <v>0.38810603766493507</v>
      </c>
    </row>
    <row r="301" spans="1:10" x14ac:dyDescent="0.25">
      <c r="A301">
        <v>2007</v>
      </c>
      <c r="B301" s="6">
        <v>9</v>
      </c>
      <c r="C301" s="6">
        <v>297</v>
      </c>
      <c r="D301" s="7">
        <v>17.763193156744268</v>
      </c>
      <c r="E301" s="6">
        <f t="shared" si="81"/>
        <v>19.932248245364757</v>
      </c>
      <c r="F301" s="6">
        <f t="shared" si="82"/>
        <v>0.89117860354137912</v>
      </c>
      <c r="G301">
        <f t="shared" si="83"/>
        <v>0.98921104236092727</v>
      </c>
      <c r="H301">
        <f t="shared" si="84"/>
        <v>19.717200063394035</v>
      </c>
      <c r="I301" s="4">
        <f t="shared" si="85"/>
        <v>1.9540069066497665</v>
      </c>
      <c r="J301" s="5">
        <f t="shared" si="86"/>
        <v>3.8181429912349891</v>
      </c>
    </row>
    <row r="302" spans="1:10" x14ac:dyDescent="0.25">
      <c r="A302">
        <v>2007</v>
      </c>
      <c r="B302" s="6">
        <v>10</v>
      </c>
      <c r="C302" s="6">
        <v>298</v>
      </c>
      <c r="D302" s="7">
        <v>18.983903534210871</v>
      </c>
      <c r="E302" s="6">
        <f t="shared" si="81"/>
        <v>19.958177018134396</v>
      </c>
      <c r="F302" s="6">
        <f t="shared" si="82"/>
        <v>0.95118424478156094</v>
      </c>
      <c r="G302">
        <f t="shared" si="83"/>
        <v>1.0271092697684212</v>
      </c>
      <c r="H302">
        <f t="shared" si="84"/>
        <v>20.499228623004907</v>
      </c>
      <c r="I302" s="4">
        <f t="shared" si="85"/>
        <v>1.5153250887940359</v>
      </c>
      <c r="J302" s="5">
        <f t="shared" si="86"/>
        <v>2.296210124728653</v>
      </c>
    </row>
    <row r="303" spans="1:10" x14ac:dyDescent="0.25">
      <c r="A303">
        <v>2007</v>
      </c>
      <c r="B303" s="6">
        <v>11</v>
      </c>
      <c r="C303" s="6">
        <v>299</v>
      </c>
      <c r="D303" s="7">
        <v>21.230538774478987</v>
      </c>
      <c r="E303" s="6">
        <f t="shared" si="81"/>
        <v>19.984139520227945</v>
      </c>
      <c r="F303" s="6">
        <f t="shared" si="82"/>
        <v>1.0623694231612744</v>
      </c>
      <c r="G303">
        <f t="shared" si="83"/>
        <v>1.0926895329076349</v>
      </c>
      <c r="H303">
        <f t="shared" si="84"/>
        <v>21.836460077918883</v>
      </c>
      <c r="I303" s="4">
        <f t="shared" si="85"/>
        <v>0.60592130343989581</v>
      </c>
      <c r="J303" s="5">
        <f t="shared" si="86"/>
        <v>0.36714062596230229</v>
      </c>
    </row>
    <row r="304" spans="1:10" x14ac:dyDescent="0.25">
      <c r="A304">
        <v>2007</v>
      </c>
      <c r="B304" s="6">
        <v>12</v>
      </c>
      <c r="C304" s="6">
        <v>300</v>
      </c>
      <c r="D304" s="7">
        <v>21.499333301619096</v>
      </c>
      <c r="E304" s="6">
        <f t="shared" si="81"/>
        <v>20.010135795522039</v>
      </c>
      <c r="F304" s="6">
        <f t="shared" si="82"/>
        <v>1.0744221589155989</v>
      </c>
      <c r="G304">
        <f t="shared" si="83"/>
        <v>1.089267148138255</v>
      </c>
      <c r="H304">
        <f t="shared" si="84"/>
        <v>21.796383551847505</v>
      </c>
      <c r="I304" s="4">
        <f t="shared" si="85"/>
        <v>0.29705025022840914</v>
      </c>
      <c r="J304" s="5">
        <f t="shared" si="86"/>
        <v>8.8238851160760481E-2</v>
      </c>
    </row>
    <row r="305" spans="1:10" x14ac:dyDescent="0.25">
      <c r="A305">
        <v>2007</v>
      </c>
      <c r="B305" s="6">
        <v>13</v>
      </c>
      <c r="C305" s="6">
        <v>301</v>
      </c>
      <c r="D305" s="7">
        <v>22.130946559843121</v>
      </c>
      <c r="E305" s="6">
        <f t="shared" si="81"/>
        <v>20.036165887950393</v>
      </c>
      <c r="F305" s="6">
        <f t="shared" si="82"/>
        <v>1.1045499764579467</v>
      </c>
      <c r="G305">
        <f t="shared" si="83"/>
        <v>1.1336758118692174</v>
      </c>
      <c r="H305">
        <f t="shared" si="84"/>
        <v>22.714516629768482</v>
      </c>
      <c r="I305" s="4">
        <f t="shared" si="85"/>
        <v>0.58357006992536142</v>
      </c>
      <c r="J305" s="5">
        <f t="shared" si="86"/>
        <v>0.34055402651269123</v>
      </c>
    </row>
    <row r="306" spans="1:10" x14ac:dyDescent="0.25">
      <c r="A306">
        <v>2007</v>
      </c>
      <c r="B306" s="6">
        <v>14</v>
      </c>
      <c r="C306" s="6">
        <v>302</v>
      </c>
      <c r="D306" s="7">
        <v>24.361320172981248</v>
      </c>
      <c r="E306" s="6">
        <f t="shared" si="81"/>
        <v>20.062229841503868</v>
      </c>
      <c r="F306" s="6">
        <f t="shared" si="82"/>
        <v>1.2142877619009034</v>
      </c>
      <c r="G306">
        <f t="shared" si="83"/>
        <v>1.174941005704121</v>
      </c>
      <c r="H306">
        <f t="shared" si="84"/>
        <v>23.57193650664378</v>
      </c>
      <c r="I306" s="4">
        <f t="shared" si="85"/>
        <v>-0.78938366633746782</v>
      </c>
      <c r="J306" s="5">
        <f t="shared" si="86"/>
        <v>0.62312657268038274</v>
      </c>
    </row>
    <row r="307" spans="1:10" x14ac:dyDescent="0.25">
      <c r="A307">
        <v>2007</v>
      </c>
      <c r="B307" s="6">
        <v>15</v>
      </c>
      <c r="C307" s="6">
        <v>303</v>
      </c>
      <c r="D307" s="7">
        <v>22.66922511950651</v>
      </c>
      <c r="E307" s="6">
        <f t="shared" si="81"/>
        <v>20.088327700230547</v>
      </c>
      <c r="F307" s="6">
        <f t="shared" si="82"/>
        <v>1.1284774650129958</v>
      </c>
      <c r="G307">
        <f t="shared" si="83"/>
        <v>1.1743772411810198</v>
      </c>
      <c r="H307">
        <f t="shared" si="84"/>
        <v>23.591274864537009</v>
      </c>
      <c r="I307" s="4">
        <f t="shared" si="85"/>
        <v>0.92204974503049897</v>
      </c>
      <c r="J307" s="5">
        <f t="shared" si="86"/>
        <v>0.85017573231080812</v>
      </c>
    </row>
    <row r="308" spans="1:10" x14ac:dyDescent="0.25">
      <c r="A308">
        <v>2007</v>
      </c>
      <c r="B308" s="6">
        <v>16</v>
      </c>
      <c r="C308" s="6">
        <v>304</v>
      </c>
      <c r="D308" s="7">
        <v>23.686732560045197</v>
      </c>
      <c r="E308" s="6">
        <f t="shared" si="81"/>
        <v>20.114459508235822</v>
      </c>
      <c r="F308" s="6">
        <f t="shared" si="82"/>
        <v>1.1775972677936843</v>
      </c>
      <c r="G308">
        <f t="shared" si="83"/>
        <v>1.1963311887595514</v>
      </c>
      <c r="H308">
        <f t="shared" si="84"/>
        <v>24.063555254743623</v>
      </c>
      <c r="I308" s="4">
        <f t="shared" si="85"/>
        <v>0.37682269469842566</v>
      </c>
      <c r="J308" s="5">
        <f t="shared" si="86"/>
        <v>0.14199534323978291</v>
      </c>
    </row>
    <row r="309" spans="1:10" x14ac:dyDescent="0.25">
      <c r="A309">
        <v>2007</v>
      </c>
      <c r="B309" s="6">
        <v>17</v>
      </c>
      <c r="C309" s="6">
        <v>305</v>
      </c>
      <c r="D309" s="7">
        <v>23.62742977196616</v>
      </c>
      <c r="E309" s="6">
        <f t="shared" si="81"/>
        <v>20.140625309682449</v>
      </c>
      <c r="F309" s="6">
        <f t="shared" si="82"/>
        <v>1.1731229496934963</v>
      </c>
      <c r="G309">
        <f t="shared" si="83"/>
        <v>1.1911013359008755</v>
      </c>
      <c r="H309">
        <f t="shared" si="84"/>
        <v>23.98952571224175</v>
      </c>
      <c r="I309" s="4">
        <f t="shared" si="85"/>
        <v>0.36209594027559078</v>
      </c>
      <c r="J309" s="5">
        <f t="shared" si="86"/>
        <v>0.1311134699640642</v>
      </c>
    </row>
    <row r="310" spans="1:10" x14ac:dyDescent="0.25">
      <c r="A310">
        <v>2007</v>
      </c>
      <c r="B310" s="6">
        <v>18</v>
      </c>
      <c r="C310" s="6">
        <v>306</v>
      </c>
      <c r="D310" s="7">
        <v>25.544803293963177</v>
      </c>
      <c r="E310" s="6">
        <f t="shared" si="81"/>
        <v>20.166825148790647</v>
      </c>
      <c r="F310" s="6">
        <f t="shared" si="82"/>
        <v>1.266674506546958</v>
      </c>
      <c r="G310">
        <f t="shared" si="83"/>
        <v>1.2038293859259221</v>
      </c>
      <c r="H310">
        <f t="shared" si="84"/>
        <v>24.277416734944087</v>
      </c>
      <c r="I310" s="4">
        <f t="shared" si="85"/>
        <v>-1.2673865590190907</v>
      </c>
      <c r="J310" s="5">
        <f t="shared" si="86"/>
        <v>1.6062686899822511</v>
      </c>
    </row>
    <row r="311" spans="1:10" x14ac:dyDescent="0.25">
      <c r="A311">
        <v>2007</v>
      </c>
      <c r="B311" s="6">
        <v>19</v>
      </c>
      <c r="C311" s="6">
        <v>307</v>
      </c>
      <c r="D311" s="7">
        <v>21.646639191485082</v>
      </c>
      <c r="E311" s="6">
        <f t="shared" si="81"/>
        <v>20.193059069838142</v>
      </c>
      <c r="F311" s="6">
        <f t="shared" si="82"/>
        <v>1.0719841464643718</v>
      </c>
      <c r="G311">
        <f t="shared" si="83"/>
        <v>1.1549675253573866</v>
      </c>
      <c r="H311">
        <f t="shared" si="84"/>
        <v>23.322327463286488</v>
      </c>
      <c r="I311" s="4">
        <f t="shared" si="85"/>
        <v>1.6756882718014054</v>
      </c>
      <c r="J311" s="5">
        <f t="shared" si="86"/>
        <v>2.807931184252781</v>
      </c>
    </row>
    <row r="312" spans="1:10" x14ac:dyDescent="0.25">
      <c r="A312">
        <v>2007</v>
      </c>
      <c r="B312" s="6">
        <v>20</v>
      </c>
      <c r="C312" s="6">
        <v>308</v>
      </c>
      <c r="D312" s="7">
        <v>21.391694574310335</v>
      </c>
      <c r="E312" s="6">
        <f t="shared" si="81"/>
        <v>20.219327117160276</v>
      </c>
      <c r="F312" s="6">
        <f t="shared" si="82"/>
        <v>1.0579825159540084</v>
      </c>
      <c r="G312">
        <f t="shared" si="83"/>
        <v>1.1302576191698797</v>
      </c>
      <c r="H312">
        <f t="shared" si="84"/>
        <v>22.853048528658562</v>
      </c>
      <c r="I312" s="4">
        <f t="shared" si="85"/>
        <v>1.4613539543482261</v>
      </c>
      <c r="J312" s="5">
        <f t="shared" si="86"/>
        <v>2.1355553798891975</v>
      </c>
    </row>
    <row r="313" spans="1:10" x14ac:dyDescent="0.25">
      <c r="A313">
        <v>2007</v>
      </c>
      <c r="B313" s="6">
        <v>21</v>
      </c>
      <c r="C313" s="6">
        <v>309</v>
      </c>
      <c r="D313" s="7">
        <v>21.850399698452414</v>
      </c>
      <c r="E313" s="6">
        <f t="shared" si="81"/>
        <v>20.245629335150049</v>
      </c>
      <c r="F313" s="6">
        <f t="shared" si="82"/>
        <v>1.0792650273664843</v>
      </c>
      <c r="G313">
        <f t="shared" si="83"/>
        <v>1.1082606466464826</v>
      </c>
      <c r="H313">
        <f t="shared" si="84"/>
        <v>22.437434258738392</v>
      </c>
      <c r="I313" s="4">
        <f t="shared" si="85"/>
        <v>0.58703456028597856</v>
      </c>
      <c r="J313" s="5">
        <f t="shared" si="86"/>
        <v>0.34460957497015221</v>
      </c>
    </row>
    <row r="314" spans="1:10" x14ac:dyDescent="0.25">
      <c r="A314">
        <v>2007</v>
      </c>
      <c r="B314" s="6">
        <v>22</v>
      </c>
      <c r="C314" s="6">
        <v>310</v>
      </c>
      <c r="D314" s="7">
        <v>20.634738119088606</v>
      </c>
      <c r="E314" s="6">
        <f t="shared" si="81"/>
        <v>20.271965768258216</v>
      </c>
      <c r="F314" s="6">
        <f t="shared" si="82"/>
        <v>1.0178952724653085</v>
      </c>
      <c r="G314">
        <f t="shared" si="83"/>
        <v>1.0779945497435119</v>
      </c>
      <c r="H314">
        <f t="shared" si="84"/>
        <v>21.853068610769402</v>
      </c>
      <c r="I314" s="4">
        <f t="shared" si="85"/>
        <v>1.2183304916807955</v>
      </c>
      <c r="J314" s="5">
        <f t="shared" si="86"/>
        <v>1.484329186959169</v>
      </c>
    </row>
    <row r="315" spans="1:10" x14ac:dyDescent="0.25">
      <c r="A315">
        <v>2007</v>
      </c>
      <c r="B315" s="6">
        <v>23</v>
      </c>
      <c r="C315" s="6">
        <v>311</v>
      </c>
      <c r="D315" s="7">
        <v>19.096197994160764</v>
      </c>
      <c r="E315" s="6">
        <f t="shared" si="81"/>
        <v>20.298336460993358</v>
      </c>
      <c r="F315" s="6">
        <f t="shared" si="82"/>
        <v>0.94077650308227456</v>
      </c>
      <c r="G315">
        <f t="shared" si="83"/>
        <v>1.0313155336648572</v>
      </c>
      <c r="H315">
        <f t="shared" si="84"/>
        <v>20.933989699778195</v>
      </c>
      <c r="I315" s="4">
        <f t="shared" si="85"/>
        <v>1.8377917056174304</v>
      </c>
      <c r="J315" s="5">
        <f t="shared" si="86"/>
        <v>3.3774783532362243</v>
      </c>
    </row>
    <row r="316" spans="1:10" x14ac:dyDescent="0.25">
      <c r="A316">
        <v>2007</v>
      </c>
      <c r="B316" s="6">
        <v>24</v>
      </c>
      <c r="C316" s="6">
        <v>312</v>
      </c>
      <c r="D316" s="7">
        <v>16.823340042393234</v>
      </c>
      <c r="E316" s="6">
        <f t="shared" si="81"/>
        <v>20.324741457921949</v>
      </c>
      <c r="F316" s="6">
        <f t="shared" si="82"/>
        <v>0.82772713626996819</v>
      </c>
      <c r="G316">
        <f t="shared" si="83"/>
        <v>0.93879604034404873</v>
      </c>
      <c r="H316">
        <f t="shared" si="84"/>
        <v>19.080786801713653</v>
      </c>
      <c r="I316" s="4">
        <f t="shared" si="85"/>
        <v>2.2574467593204197</v>
      </c>
      <c r="J316" s="5">
        <f t="shared" si="86"/>
        <v>5.0960658711662647</v>
      </c>
    </row>
    <row r="317" spans="1:10" x14ac:dyDescent="0.25">
      <c r="A317">
        <v>2008</v>
      </c>
      <c r="B317" s="6">
        <v>1</v>
      </c>
      <c r="C317" s="6">
        <v>313</v>
      </c>
      <c r="D317" s="7">
        <v>18.528826645430257</v>
      </c>
      <c r="E317" s="6">
        <f t="shared" si="81"/>
        <v>20.351180803668441</v>
      </c>
      <c r="F317" s="6">
        <f t="shared" si="82"/>
        <v>0.91045462296174517</v>
      </c>
      <c r="G317">
        <f t="shared" si="83"/>
        <v>0.89289758795302399</v>
      </c>
      <c r="H317">
        <f t="shared" si="84"/>
        <v>18.171520251591435</v>
      </c>
      <c r="I317" s="4">
        <f t="shared" si="85"/>
        <v>-0.35730639383882234</v>
      </c>
      <c r="J317" s="5">
        <f t="shared" si="86"/>
        <v>0.12766785907810363</v>
      </c>
    </row>
    <row r="318" spans="1:10" x14ac:dyDescent="0.25">
      <c r="A318">
        <v>2008</v>
      </c>
      <c r="B318" s="6">
        <v>2</v>
      </c>
      <c r="C318" s="6">
        <v>314</v>
      </c>
      <c r="D318" s="7">
        <v>16.630540138670877</v>
      </c>
      <c r="E318" s="6">
        <f t="shared" si="81"/>
        <v>20.377654542915337</v>
      </c>
      <c r="F318" s="6">
        <f t="shared" si="82"/>
        <v>0.81611650171254801</v>
      </c>
      <c r="G318">
        <f t="shared" si="83"/>
        <v>0.82306137189660389</v>
      </c>
      <c r="H318">
        <f t="shared" si="84"/>
        <v>16.77206030412696</v>
      </c>
      <c r="I318" s="4">
        <f t="shared" si="85"/>
        <v>0.14152016545608248</v>
      </c>
      <c r="J318" s="5">
        <f t="shared" si="86"/>
        <v>2.0027957230716962E-2</v>
      </c>
    </row>
    <row r="319" spans="1:10" x14ac:dyDescent="0.25">
      <c r="A319">
        <v>2008</v>
      </c>
      <c r="B319" s="6">
        <v>3</v>
      </c>
      <c r="C319" s="6">
        <v>315</v>
      </c>
      <c r="D319" s="7">
        <v>16.325955012999952</v>
      </c>
      <c r="E319" s="6">
        <f t="shared" si="81"/>
        <v>20.404162720403257</v>
      </c>
      <c r="F319" s="6">
        <f t="shared" si="82"/>
        <v>0.80012864221449875</v>
      </c>
      <c r="G319">
        <f t="shared" si="83"/>
        <v>0.78408852525718453</v>
      </c>
      <c r="H319">
        <f t="shared" si="84"/>
        <v>15.998669856548611</v>
      </c>
      <c r="I319" s="4">
        <f t="shared" si="85"/>
        <v>-0.3272851564513406</v>
      </c>
      <c r="J319" s="5">
        <f t="shared" si="86"/>
        <v>0.10711557363337849</v>
      </c>
    </row>
    <row r="320" spans="1:10" x14ac:dyDescent="0.25">
      <c r="A320">
        <v>2008</v>
      </c>
      <c r="B320" s="6">
        <v>4</v>
      </c>
      <c r="C320" s="6">
        <v>316</v>
      </c>
      <c r="D320" s="7">
        <v>13.906195698146513</v>
      </c>
      <c r="E320" s="6">
        <f t="shared" si="81"/>
        <v>20.430705380931034</v>
      </c>
      <c r="F320" s="6">
        <f t="shared" si="82"/>
        <v>0.6806517659995156</v>
      </c>
      <c r="G320">
        <f t="shared" si="83"/>
        <v>0.77369478745822873</v>
      </c>
      <c r="H320">
        <f t="shared" si="84"/>
        <v>15.807130257321127</v>
      </c>
      <c r="I320" s="4">
        <f t="shared" si="85"/>
        <v>1.9009345591746136</v>
      </c>
      <c r="J320" s="5">
        <f t="shared" si="86"/>
        <v>3.6135521982643826</v>
      </c>
    </row>
    <row r="321" spans="1:10" x14ac:dyDescent="0.25">
      <c r="A321">
        <v>2008</v>
      </c>
      <c r="B321" s="6">
        <v>5</v>
      </c>
      <c r="C321" s="6">
        <v>317</v>
      </c>
      <c r="D321" s="7">
        <v>16.220768372425592</v>
      </c>
      <c r="E321" s="6">
        <f t="shared" si="81"/>
        <v>20.457282569355765</v>
      </c>
      <c r="F321" s="6">
        <f t="shared" si="82"/>
        <v>0.7929092398969787</v>
      </c>
      <c r="G321">
        <f t="shared" si="83"/>
        <v>0.75346865662854667</v>
      </c>
      <c r="H321">
        <f t="shared" si="84"/>
        <v>15.413921215803072</v>
      </c>
      <c r="I321" s="4">
        <f t="shared" si="85"/>
        <v>-0.8068471566225206</v>
      </c>
      <c r="J321" s="5">
        <f t="shared" si="86"/>
        <v>0.65100233414984632</v>
      </c>
    </row>
    <row r="322" spans="1:10" x14ac:dyDescent="0.25">
      <c r="A322">
        <v>2008</v>
      </c>
      <c r="B322" s="6">
        <v>6</v>
      </c>
      <c r="C322" s="6">
        <v>318</v>
      </c>
      <c r="D322" s="7">
        <v>14.210624738076664</v>
      </c>
      <c r="E322" s="6">
        <f t="shared" si="81"/>
        <v>20.483894330592911</v>
      </c>
      <c r="F322" s="6">
        <f t="shared" si="82"/>
        <v>0.69374624320595846</v>
      </c>
      <c r="G322">
        <f t="shared" si="83"/>
        <v>0.78013861363950232</v>
      </c>
      <c r="H322">
        <f t="shared" si="84"/>
        <v>15.980276925006814</v>
      </c>
      <c r="I322" s="4">
        <f t="shared" si="85"/>
        <v>1.7696521869301503</v>
      </c>
      <c r="J322" s="5">
        <f t="shared" si="86"/>
        <v>3.1316688627066633</v>
      </c>
    </row>
    <row r="323" spans="1:10" x14ac:dyDescent="0.25">
      <c r="A323">
        <v>2008</v>
      </c>
      <c r="B323" s="6">
        <v>7</v>
      </c>
      <c r="C323" s="6">
        <v>319</v>
      </c>
      <c r="D323" s="7">
        <v>16.153279512179783</v>
      </c>
      <c r="E323" s="6">
        <f t="shared" si="81"/>
        <v>20.510540709616347</v>
      </c>
      <c r="F323" s="6">
        <f t="shared" si="82"/>
        <v>0.78755990594662062</v>
      </c>
      <c r="G323">
        <f t="shared" si="83"/>
        <v>0.81032923027351311</v>
      </c>
      <c r="H323">
        <f t="shared" si="84"/>
        <v>16.620290665716968</v>
      </c>
      <c r="I323" s="4">
        <f t="shared" si="85"/>
        <v>0.46701115353718592</v>
      </c>
      <c r="J323" s="5">
        <f t="shared" si="86"/>
        <v>0.21809941752813303</v>
      </c>
    </row>
    <row r="324" spans="1:10" x14ac:dyDescent="0.25">
      <c r="A324">
        <v>2008</v>
      </c>
      <c r="B324" s="6">
        <v>8</v>
      </c>
      <c r="C324" s="6">
        <v>320</v>
      </c>
      <c r="D324" s="7">
        <v>17.365845018981439</v>
      </c>
      <c r="E324" s="6">
        <f t="shared" si="81"/>
        <v>20.537221751458468</v>
      </c>
      <c r="F324" s="6">
        <f t="shared" si="82"/>
        <v>0.84557907730378323</v>
      </c>
      <c r="G324">
        <f t="shared" si="83"/>
        <v>0.88188374645635181</v>
      </c>
      <c r="H324">
        <f t="shared" si="84"/>
        <v>18.111442059981073</v>
      </c>
      <c r="I324" s="4">
        <f t="shared" si="85"/>
        <v>0.74559704099963398</v>
      </c>
      <c r="J324" s="5">
        <f t="shared" si="86"/>
        <v>0.55591494754740989</v>
      </c>
    </row>
    <row r="325" spans="1:10" x14ac:dyDescent="0.25">
      <c r="A325">
        <v>2008</v>
      </c>
      <c r="B325" s="6">
        <v>9</v>
      </c>
      <c r="C325" s="6">
        <v>321</v>
      </c>
      <c r="D325" s="7">
        <v>19.665314272334239</v>
      </c>
      <c r="E325" s="6">
        <f t="shared" si="81"/>
        <v>20.563937501210233</v>
      </c>
      <c r="F325" s="6">
        <f t="shared" si="82"/>
        <v>0.95630101342103824</v>
      </c>
      <c r="G325">
        <f t="shared" si="83"/>
        <v>0.98921104236092727</v>
      </c>
      <c r="H325">
        <f t="shared" si="84"/>
        <v>20.342074050617136</v>
      </c>
      <c r="I325" s="4">
        <f t="shared" si="85"/>
        <v>0.67675977828289646</v>
      </c>
      <c r="J325" s="5">
        <f t="shared" si="86"/>
        <v>0.45800379750151515</v>
      </c>
    </row>
    <row r="326" spans="1:10" x14ac:dyDescent="0.25">
      <c r="A326">
        <v>2008</v>
      </c>
      <c r="B326" s="6">
        <v>10</v>
      </c>
      <c r="C326" s="6">
        <v>322</v>
      </c>
      <c r="D326" s="7">
        <v>21.162511107431573</v>
      </c>
      <c r="E326" s="6">
        <f t="shared" ref="E326:E389" si="87">13.548*EXP(0.0013*C326)</f>
        <v>20.590688004021271</v>
      </c>
      <c r="F326" s="6">
        <f t="shared" ref="F326:F389" si="88">D326/E326</f>
        <v>1.0277709566236266</v>
      </c>
      <c r="G326">
        <f t="shared" ref="G326:G389" si="89">AVERAGEIF($B$5:$B$484,B326,$F$5:$F$484)</f>
        <v>1.0271092697684212</v>
      </c>
      <c r="H326">
        <f t="shared" ref="H326:H389" si="90">E326*G326</f>
        <v>21.148886519839678</v>
      </c>
      <c r="I326" s="4">
        <f t="shared" ref="I326:I389" si="91">H326-D326</f>
        <v>-1.3624587591895221E-2</v>
      </c>
      <c r="J326" s="5">
        <f t="shared" ref="J326:J389" si="92">I326^2</f>
        <v>1.8562938704922522E-4</v>
      </c>
    </row>
    <row r="327" spans="1:10" x14ac:dyDescent="0.25">
      <c r="A327">
        <v>2008</v>
      </c>
      <c r="B327" s="6">
        <v>11</v>
      </c>
      <c r="C327" s="6">
        <v>323</v>
      </c>
      <c r="D327" s="7">
        <v>23.937175512422257</v>
      </c>
      <c r="E327" s="6">
        <f t="shared" si="87"/>
        <v>20.617473305099939</v>
      </c>
      <c r="F327" s="6">
        <f t="shared" si="88"/>
        <v>1.1610140174888044</v>
      </c>
      <c r="G327">
        <f t="shared" si="89"/>
        <v>1.0926895329076349</v>
      </c>
      <c r="H327">
        <f t="shared" si="90"/>
        <v>22.528497275485282</v>
      </c>
      <c r="I327" s="4">
        <f t="shared" si="91"/>
        <v>-1.408678236936975</v>
      </c>
      <c r="J327" s="5">
        <f t="shared" si="92"/>
        <v>1.9843743752198644</v>
      </c>
    </row>
    <row r="328" spans="1:10" x14ac:dyDescent="0.25">
      <c r="A328">
        <v>2008</v>
      </c>
      <c r="B328" s="6">
        <v>12</v>
      </c>
      <c r="C328" s="6">
        <v>324</v>
      </c>
      <c r="D328" s="7">
        <v>22.284207996389863</v>
      </c>
      <c r="E328" s="6">
        <f t="shared" si="87"/>
        <v>20.644293449713395</v>
      </c>
      <c r="F328" s="6">
        <f t="shared" si="88"/>
        <v>1.0794367000581091</v>
      </c>
      <c r="G328">
        <f t="shared" si="89"/>
        <v>1.089267148138255</v>
      </c>
      <c r="H328">
        <f t="shared" si="90"/>
        <v>22.487150651298567</v>
      </c>
      <c r="I328" s="4">
        <f t="shared" si="91"/>
        <v>0.20294265490870345</v>
      </c>
      <c r="J328" s="5">
        <f t="shared" si="92"/>
        <v>4.1185721181393097E-2</v>
      </c>
    </row>
    <row r="329" spans="1:10" x14ac:dyDescent="0.25">
      <c r="A329">
        <v>2008</v>
      </c>
      <c r="B329" s="6">
        <v>13</v>
      </c>
      <c r="C329" s="6">
        <v>325</v>
      </c>
      <c r="D329" s="7">
        <v>22.59830060946199</v>
      </c>
      <c r="E329" s="6">
        <f t="shared" si="87"/>
        <v>20.671148483187697</v>
      </c>
      <c r="F329" s="6">
        <f t="shared" si="88"/>
        <v>1.0932290785798229</v>
      </c>
      <c r="G329">
        <f t="shared" si="89"/>
        <v>1.1336758118692174</v>
      </c>
      <c r="H329">
        <f t="shared" si="90"/>
        <v>23.434381038946952</v>
      </c>
      <c r="I329" s="4">
        <f t="shared" si="91"/>
        <v>0.8360804294849622</v>
      </c>
      <c r="J329" s="5">
        <f t="shared" si="92"/>
        <v>0.69903048456775885</v>
      </c>
    </row>
    <row r="330" spans="1:10" x14ac:dyDescent="0.25">
      <c r="A330">
        <v>2008</v>
      </c>
      <c r="B330" s="6">
        <v>14</v>
      </c>
      <c r="C330" s="6">
        <v>326</v>
      </c>
      <c r="D330" s="7">
        <v>23.138361889463468</v>
      </c>
      <c r="E330" s="6">
        <f t="shared" si="87"/>
        <v>20.698038450907855</v>
      </c>
      <c r="F330" s="6">
        <f t="shared" si="88"/>
        <v>1.117901193600719</v>
      </c>
      <c r="G330">
        <f t="shared" si="89"/>
        <v>1.174941005704121</v>
      </c>
      <c r="H330">
        <f t="shared" si="90"/>
        <v>24.318974113612242</v>
      </c>
      <c r="I330" s="4">
        <f t="shared" si="91"/>
        <v>1.1806122241487742</v>
      </c>
      <c r="J330" s="5">
        <f t="shared" si="92"/>
        <v>1.3938452238095154</v>
      </c>
    </row>
    <row r="331" spans="1:10" x14ac:dyDescent="0.25">
      <c r="A331">
        <v>2008</v>
      </c>
      <c r="B331" s="6">
        <v>15</v>
      </c>
      <c r="C331" s="6">
        <v>327</v>
      </c>
      <c r="D331" s="7">
        <v>25.085735678126497</v>
      </c>
      <c r="E331" s="6">
        <f t="shared" si="87"/>
        <v>20.724963398317925</v>
      </c>
      <c r="F331" s="6">
        <f t="shared" si="88"/>
        <v>1.2104115793112813</v>
      </c>
      <c r="G331">
        <f t="shared" si="89"/>
        <v>1.1743772411810198</v>
      </c>
      <c r="H331">
        <f t="shared" si="90"/>
        <v>24.338925339294217</v>
      </c>
      <c r="I331" s="4">
        <f t="shared" si="91"/>
        <v>-0.74681033883227954</v>
      </c>
      <c r="J331" s="5">
        <f t="shared" si="92"/>
        <v>0.5577256821867842</v>
      </c>
    </row>
    <row r="332" spans="1:10" x14ac:dyDescent="0.25">
      <c r="A332">
        <v>2008</v>
      </c>
      <c r="B332" s="6">
        <v>16</v>
      </c>
      <c r="C332" s="6">
        <v>328</v>
      </c>
      <c r="D332" s="7">
        <v>26.113571055439479</v>
      </c>
      <c r="E332" s="6">
        <f t="shared" si="87"/>
        <v>20.751923370921066</v>
      </c>
      <c r="F332" s="6">
        <f t="shared" si="88"/>
        <v>1.2583687106339021</v>
      </c>
      <c r="G332">
        <f t="shared" si="89"/>
        <v>1.1963311887595514</v>
      </c>
      <c r="H332">
        <f t="shared" si="90"/>
        <v>24.826173155381117</v>
      </c>
      <c r="I332" s="4">
        <f t="shared" si="91"/>
        <v>-1.2873979000583624</v>
      </c>
      <c r="J332" s="5">
        <f t="shared" si="92"/>
        <v>1.6573933530746814</v>
      </c>
    </row>
    <row r="333" spans="1:10" x14ac:dyDescent="0.25">
      <c r="A333">
        <v>2008</v>
      </c>
      <c r="B333" s="6">
        <v>17</v>
      </c>
      <c r="C333" s="6">
        <v>329</v>
      </c>
      <c r="D333" s="7">
        <v>22.854979591025426</v>
      </c>
      <c r="E333" s="6">
        <f t="shared" si="87"/>
        <v>20.778918414279644</v>
      </c>
      <c r="F333" s="6">
        <f t="shared" si="88"/>
        <v>1.0999118979801699</v>
      </c>
      <c r="G333">
        <f t="shared" si="89"/>
        <v>1.1911013359008755</v>
      </c>
      <c r="H333">
        <f t="shared" si="90"/>
        <v>24.749797481823787</v>
      </c>
      <c r="I333" s="4">
        <f t="shared" si="91"/>
        <v>1.894817890798361</v>
      </c>
      <c r="J333" s="5">
        <f t="shared" si="92"/>
        <v>3.5903348392895498</v>
      </c>
    </row>
    <row r="334" spans="1:10" x14ac:dyDescent="0.25">
      <c r="A334">
        <v>2008</v>
      </c>
      <c r="B334" s="6">
        <v>18</v>
      </c>
      <c r="C334" s="6">
        <v>330</v>
      </c>
      <c r="D334" s="7">
        <v>25.639699986537686</v>
      </c>
      <c r="E334" s="6">
        <f t="shared" si="87"/>
        <v>20.805948574015289</v>
      </c>
      <c r="F334" s="6">
        <f t="shared" si="88"/>
        <v>1.2323254522775908</v>
      </c>
      <c r="G334">
        <f t="shared" si="89"/>
        <v>1.2038293859259221</v>
      </c>
      <c r="H334">
        <f t="shared" si="90"/>
        <v>25.046812295463141</v>
      </c>
      <c r="I334" s="4">
        <f t="shared" si="91"/>
        <v>-0.59288769107454442</v>
      </c>
      <c r="J334" s="5">
        <f t="shared" si="92"/>
        <v>0.35151581422770439</v>
      </c>
    </row>
    <row r="335" spans="1:10" x14ac:dyDescent="0.25">
      <c r="A335">
        <v>2008</v>
      </c>
      <c r="B335" s="6">
        <v>19</v>
      </c>
      <c r="C335" s="6">
        <v>331</v>
      </c>
      <c r="D335" s="7">
        <v>25.763005431829519</v>
      </c>
      <c r="E335" s="6">
        <f t="shared" si="87"/>
        <v>20.833013895808975</v>
      </c>
      <c r="F335" s="6">
        <f t="shared" si="88"/>
        <v>1.2366432221797885</v>
      </c>
      <c r="G335">
        <f t="shared" si="89"/>
        <v>1.1549675253573866</v>
      </c>
      <c r="H335">
        <f t="shared" si="90"/>
        <v>24.061454504978538</v>
      </c>
      <c r="I335" s="4">
        <f t="shared" si="91"/>
        <v>-1.701550926850981</v>
      </c>
      <c r="J335" s="5">
        <f t="shared" si="92"/>
        <v>2.8952755566674324</v>
      </c>
    </row>
    <row r="336" spans="1:10" x14ac:dyDescent="0.25">
      <c r="A336">
        <v>2008</v>
      </c>
      <c r="B336" s="6">
        <v>20</v>
      </c>
      <c r="C336" s="6">
        <v>332</v>
      </c>
      <c r="D336" s="7">
        <v>22.343812195218149</v>
      </c>
      <c r="E336" s="6">
        <f t="shared" si="87"/>
        <v>20.860114425401104</v>
      </c>
      <c r="F336" s="6">
        <f t="shared" si="88"/>
        <v>1.0711260609390696</v>
      </c>
      <c r="G336">
        <f t="shared" si="89"/>
        <v>1.1302576191698797</v>
      </c>
      <c r="H336">
        <f t="shared" si="90"/>
        <v>23.577303266065115</v>
      </c>
      <c r="I336" s="4">
        <f t="shared" si="91"/>
        <v>1.2334910708469664</v>
      </c>
      <c r="J336" s="5">
        <f t="shared" si="92"/>
        <v>1.521500221859196</v>
      </c>
    </row>
    <row r="337" spans="1:10" x14ac:dyDescent="0.25">
      <c r="A337">
        <v>2008</v>
      </c>
      <c r="B337" s="6">
        <v>21</v>
      </c>
      <c r="C337" s="6">
        <v>333</v>
      </c>
      <c r="D337" s="7">
        <v>22.790163807879313</v>
      </c>
      <c r="E337" s="6">
        <f t="shared" si="87"/>
        <v>20.887250208591578</v>
      </c>
      <c r="F337" s="6">
        <f t="shared" si="88"/>
        <v>1.0911040745088125</v>
      </c>
      <c r="G337">
        <f t="shared" si="89"/>
        <v>1.1082606466464826</v>
      </c>
      <c r="H337">
        <f t="shared" si="90"/>
        <v>23.14851742284058</v>
      </c>
      <c r="I337" s="4">
        <f t="shared" si="91"/>
        <v>0.35835361496126694</v>
      </c>
      <c r="J337" s="5">
        <f t="shared" si="92"/>
        <v>0.12841731335580797</v>
      </c>
    </row>
    <row r="338" spans="1:10" x14ac:dyDescent="0.25">
      <c r="A338">
        <v>2008</v>
      </c>
      <c r="B338" s="6">
        <v>22</v>
      </c>
      <c r="C338" s="6">
        <v>334</v>
      </c>
      <c r="D338" s="7">
        <v>21.515000646062482</v>
      </c>
      <c r="E338" s="6">
        <f t="shared" si="87"/>
        <v>20.914421291239872</v>
      </c>
      <c r="F338" s="6">
        <f t="shared" si="88"/>
        <v>1.0287160398300941</v>
      </c>
      <c r="G338">
        <f t="shared" si="89"/>
        <v>1.0779945497435119</v>
      </c>
      <c r="H338">
        <f t="shared" si="90"/>
        <v>22.545632162996245</v>
      </c>
      <c r="I338" s="4">
        <f t="shared" si="91"/>
        <v>1.030631516933763</v>
      </c>
      <c r="J338" s="5">
        <f t="shared" si="92"/>
        <v>1.0622013236971894</v>
      </c>
    </row>
    <row r="339" spans="1:10" x14ac:dyDescent="0.25">
      <c r="A339">
        <v>2008</v>
      </c>
      <c r="B339" s="6">
        <v>23</v>
      </c>
      <c r="C339" s="6">
        <v>335</v>
      </c>
      <c r="D339" s="7">
        <v>21.925231702677692</v>
      </c>
      <c r="E339" s="6">
        <f t="shared" si="87"/>
        <v>20.941627719265131</v>
      </c>
      <c r="F339" s="6">
        <f t="shared" si="88"/>
        <v>1.0469688410374949</v>
      </c>
      <c r="G339">
        <f t="shared" si="89"/>
        <v>1.0313155336648572</v>
      </c>
      <c r="H339">
        <f t="shared" si="90"/>
        <v>21.597425967104684</v>
      </c>
      <c r="I339" s="4">
        <f t="shared" si="91"/>
        <v>-0.32780573557300841</v>
      </c>
      <c r="J339" s="5">
        <f t="shared" si="92"/>
        <v>0.10745660027456111</v>
      </c>
    </row>
    <row r="340" spans="1:10" x14ac:dyDescent="0.25">
      <c r="A340">
        <v>2008</v>
      </c>
      <c r="B340" s="6">
        <v>24</v>
      </c>
      <c r="C340" s="6">
        <v>336</v>
      </c>
      <c r="D340" s="7">
        <v>19.662029151410042</v>
      </c>
      <c r="E340" s="6">
        <f t="shared" si="87"/>
        <v>20.968869538646214</v>
      </c>
      <c r="F340" s="6">
        <f t="shared" si="88"/>
        <v>0.93767711774697116</v>
      </c>
      <c r="G340">
        <f t="shared" si="89"/>
        <v>0.93879604034404873</v>
      </c>
      <c r="H340">
        <f t="shared" si="90"/>
        <v>19.685491693372004</v>
      </c>
      <c r="I340" s="4">
        <f t="shared" si="91"/>
        <v>2.3462541961961847E-2</v>
      </c>
      <c r="J340" s="5">
        <f t="shared" si="92"/>
        <v>5.5049087531682049E-4</v>
      </c>
    </row>
    <row r="341" spans="1:10" x14ac:dyDescent="0.25">
      <c r="A341">
        <v>2009</v>
      </c>
      <c r="B341" s="6">
        <v>1</v>
      </c>
      <c r="C341" s="6">
        <v>337</v>
      </c>
      <c r="D341" s="7">
        <v>18.589340475282345</v>
      </c>
      <c r="E341" s="6">
        <f t="shared" si="87"/>
        <v>20.996146795421812</v>
      </c>
      <c r="F341" s="6">
        <f t="shared" si="88"/>
        <v>0.8853691420816191</v>
      </c>
      <c r="G341">
        <f t="shared" si="89"/>
        <v>0.89289758795302399</v>
      </c>
      <c r="H341">
        <f t="shared" si="90"/>
        <v>18.747408829939751</v>
      </c>
      <c r="I341" s="4">
        <f t="shared" si="91"/>
        <v>0.15806835465740576</v>
      </c>
      <c r="J341" s="5">
        <f t="shared" si="92"/>
        <v>2.4985604744099409E-2</v>
      </c>
    </row>
    <row r="342" spans="1:10" x14ac:dyDescent="0.25">
      <c r="A342">
        <v>2009</v>
      </c>
      <c r="B342" s="6">
        <v>2</v>
      </c>
      <c r="C342" s="6">
        <v>338</v>
      </c>
      <c r="D342" s="7">
        <v>16.527511321561676</v>
      </c>
      <c r="E342" s="6">
        <f t="shared" si="87"/>
        <v>21.023459535690492</v>
      </c>
      <c r="F342" s="6">
        <f t="shared" si="88"/>
        <v>0.78614612849534748</v>
      </c>
      <c r="G342">
        <f t="shared" si="89"/>
        <v>0.82306137189660389</v>
      </c>
      <c r="H342">
        <f t="shared" si="90"/>
        <v>17.303597447458156</v>
      </c>
      <c r="I342" s="4">
        <f t="shared" si="91"/>
        <v>0.77608612589648018</v>
      </c>
      <c r="J342" s="5">
        <f t="shared" si="92"/>
        <v>0.60230967480900732</v>
      </c>
    </row>
    <row r="343" spans="1:10" x14ac:dyDescent="0.25">
      <c r="A343">
        <v>2009</v>
      </c>
      <c r="B343" s="6">
        <v>3</v>
      </c>
      <c r="C343" s="6">
        <v>339</v>
      </c>
      <c r="D343" s="7">
        <v>16.229026387675841</v>
      </c>
      <c r="E343" s="6">
        <f t="shared" si="87"/>
        <v>21.050807805610788</v>
      </c>
      <c r="F343" s="6">
        <f t="shared" si="88"/>
        <v>0.77094553983577907</v>
      </c>
      <c r="G343">
        <f t="shared" si="89"/>
        <v>0.78408852525718453</v>
      </c>
      <c r="H343">
        <f t="shared" si="90"/>
        <v>16.505696847773791</v>
      </c>
      <c r="I343" s="4">
        <f t="shared" si="91"/>
        <v>0.27667046009795015</v>
      </c>
      <c r="J343" s="5">
        <f t="shared" si="92"/>
        <v>7.6546543490811428E-2</v>
      </c>
    </row>
    <row r="344" spans="1:10" x14ac:dyDescent="0.25">
      <c r="A344">
        <v>2009</v>
      </c>
      <c r="B344" s="6">
        <v>4</v>
      </c>
      <c r="C344" s="6">
        <v>340</v>
      </c>
      <c r="D344" s="7">
        <v>16.536422288143825</v>
      </c>
      <c r="E344" s="6">
        <f t="shared" si="87"/>
        <v>21.078191651401291</v>
      </c>
      <c r="F344" s="6">
        <f t="shared" si="88"/>
        <v>0.78452756107493093</v>
      </c>
      <c r="G344">
        <f t="shared" si="89"/>
        <v>0.77369478745822873</v>
      </c>
      <c r="H344">
        <f t="shared" si="90"/>
        <v>16.308087009734734</v>
      </c>
      <c r="I344" s="4">
        <f t="shared" si="91"/>
        <v>-0.22833527840909085</v>
      </c>
      <c r="J344" s="5">
        <f t="shared" si="92"/>
        <v>5.2136999366157032E-2</v>
      </c>
    </row>
    <row r="345" spans="1:10" x14ac:dyDescent="0.25">
      <c r="A345">
        <v>2009</v>
      </c>
      <c r="B345" s="6">
        <v>5</v>
      </c>
      <c r="C345" s="6">
        <v>341</v>
      </c>
      <c r="D345" s="7">
        <v>15.778102804917904</v>
      </c>
      <c r="E345" s="6">
        <f t="shared" si="87"/>
        <v>21.105611119340697</v>
      </c>
      <c r="F345" s="6">
        <f t="shared" si="88"/>
        <v>0.74757858067702254</v>
      </c>
      <c r="G345">
        <f t="shared" si="89"/>
        <v>0.75346865662854667</v>
      </c>
      <c r="H345">
        <f t="shared" si="90"/>
        <v>15.902416457414152</v>
      </c>
      <c r="I345" s="4">
        <f t="shared" si="91"/>
        <v>0.12431365249624804</v>
      </c>
      <c r="J345" s="5">
        <f t="shared" si="92"/>
        <v>1.5453884196957916E-2</v>
      </c>
    </row>
    <row r="346" spans="1:10" x14ac:dyDescent="0.25">
      <c r="A346">
        <v>2009</v>
      </c>
      <c r="B346" s="6">
        <v>6</v>
      </c>
      <c r="C346" s="6">
        <v>342</v>
      </c>
      <c r="D346" s="7">
        <v>17.029704838267094</v>
      </c>
      <c r="E346" s="6">
        <f t="shared" si="87"/>
        <v>21.133066255767918</v>
      </c>
      <c r="F346" s="6">
        <f t="shared" si="88"/>
        <v>0.80583217939891327</v>
      </c>
      <c r="G346">
        <f t="shared" si="89"/>
        <v>0.78013861363950232</v>
      </c>
      <c r="H346">
        <f t="shared" si="90"/>
        <v>16.486721010726534</v>
      </c>
      <c r="I346" s="4">
        <f t="shared" si="91"/>
        <v>-0.54298382754056007</v>
      </c>
      <c r="J346" s="5">
        <f t="shared" si="92"/>
        <v>0.29483143697059666</v>
      </c>
    </row>
    <row r="347" spans="1:10" x14ac:dyDescent="0.25">
      <c r="A347">
        <v>2009</v>
      </c>
      <c r="B347" s="6">
        <v>7</v>
      </c>
      <c r="C347" s="6">
        <v>343</v>
      </c>
      <c r="D347" s="7">
        <v>16.213777449266857</v>
      </c>
      <c r="E347" s="6">
        <f t="shared" si="87"/>
        <v>21.160557107082141</v>
      </c>
      <c r="F347" s="6">
        <f t="shared" si="88"/>
        <v>0.76622639787873703</v>
      </c>
      <c r="G347">
        <f t="shared" si="89"/>
        <v>0.81032923027351311</v>
      </c>
      <c r="H347">
        <f t="shared" si="90"/>
        <v>17.14701795274059</v>
      </c>
      <c r="I347" s="4">
        <f t="shared" si="91"/>
        <v>0.93324050347373344</v>
      </c>
      <c r="J347" s="5">
        <f t="shared" si="92"/>
        <v>0.8709378373239075</v>
      </c>
    </row>
    <row r="348" spans="1:10" x14ac:dyDescent="0.25">
      <c r="A348">
        <v>2009</v>
      </c>
      <c r="B348" s="6">
        <v>8</v>
      </c>
      <c r="C348" s="6">
        <v>344</v>
      </c>
      <c r="D348" s="7">
        <v>19.518170615442724</v>
      </c>
      <c r="E348" s="6">
        <f t="shared" si="87"/>
        <v>21.188083719742913</v>
      </c>
      <c r="F348" s="6">
        <f t="shared" si="88"/>
        <v>0.92118621361005026</v>
      </c>
      <c r="G348">
        <f t="shared" si="89"/>
        <v>0.88188374645635181</v>
      </c>
      <c r="H348">
        <f t="shared" si="90"/>
        <v>18.685426650997716</v>
      </c>
      <c r="I348" s="4">
        <f t="shared" si="91"/>
        <v>-0.83274396444500809</v>
      </c>
      <c r="J348" s="5">
        <f t="shared" si="92"/>
        <v>0.69346251031958894</v>
      </c>
    </row>
    <row r="349" spans="1:10" x14ac:dyDescent="0.25">
      <c r="A349">
        <v>2009</v>
      </c>
      <c r="B349" s="6">
        <v>9</v>
      </c>
      <c r="C349" s="6">
        <v>345</v>
      </c>
      <c r="D349" s="7">
        <v>21.621426525996675</v>
      </c>
      <c r="E349" s="6">
        <f t="shared" si="87"/>
        <v>21.215646140270216</v>
      </c>
      <c r="F349" s="6">
        <f t="shared" si="88"/>
        <v>1.0191264684112653</v>
      </c>
      <c r="G349">
        <f t="shared" si="89"/>
        <v>0.98921104236092727</v>
      </c>
      <c r="H349">
        <f t="shared" si="90"/>
        <v>20.986751432777286</v>
      </c>
      <c r="I349" s="4">
        <f t="shared" si="91"/>
        <v>-0.6346750932193892</v>
      </c>
      <c r="J349" s="5">
        <f t="shared" si="92"/>
        <v>0.40281247395304037</v>
      </c>
    </row>
    <row r="350" spans="1:10" x14ac:dyDescent="0.25">
      <c r="A350">
        <v>2009</v>
      </c>
      <c r="B350" s="6">
        <v>10</v>
      </c>
      <c r="C350" s="6">
        <v>346</v>
      </c>
      <c r="D350" s="7">
        <v>20.385389341017113</v>
      </c>
      <c r="E350" s="6">
        <f t="shared" si="87"/>
        <v>21.243244415244543</v>
      </c>
      <c r="F350" s="6">
        <f t="shared" si="88"/>
        <v>0.95961751145640362</v>
      </c>
      <c r="G350">
        <f t="shared" si="89"/>
        <v>1.0271092697684212</v>
      </c>
      <c r="H350">
        <f t="shared" si="90"/>
        <v>21.819133258853913</v>
      </c>
      <c r="I350" s="4">
        <f t="shared" si="91"/>
        <v>1.4337439178368001</v>
      </c>
      <c r="J350" s="5">
        <f t="shared" si="92"/>
        <v>2.0556216219340171</v>
      </c>
    </row>
    <row r="351" spans="1:10" x14ac:dyDescent="0.25">
      <c r="A351">
        <v>2009</v>
      </c>
      <c r="B351" s="6">
        <v>11</v>
      </c>
      <c r="C351" s="6">
        <v>347</v>
      </c>
      <c r="D351" s="7">
        <v>23.136379426972429</v>
      </c>
      <c r="E351" s="6">
        <f t="shared" si="87"/>
        <v>21.270878591306989</v>
      </c>
      <c r="F351" s="6">
        <f t="shared" si="88"/>
        <v>1.087702105376495</v>
      </c>
      <c r="G351">
        <f t="shared" si="89"/>
        <v>1.0926895329076349</v>
      </c>
      <c r="H351">
        <f t="shared" si="90"/>
        <v>23.242466392470245</v>
      </c>
      <c r="I351" s="4">
        <f t="shared" si="91"/>
        <v>0.10608696549781627</v>
      </c>
      <c r="J351" s="5">
        <f t="shared" si="92"/>
        <v>1.1254444248534858E-2</v>
      </c>
    </row>
    <row r="352" spans="1:10" x14ac:dyDescent="0.25">
      <c r="A352">
        <v>2009</v>
      </c>
      <c r="B352" s="6">
        <v>12</v>
      </c>
      <c r="C352" s="6">
        <v>348</v>
      </c>
      <c r="D352" s="7">
        <v>21.452017442407815</v>
      </c>
      <c r="E352" s="6">
        <f t="shared" si="87"/>
        <v>21.298548715159317</v>
      </c>
      <c r="F352" s="6">
        <f t="shared" si="88"/>
        <v>1.007205595522068</v>
      </c>
      <c r="G352">
        <f t="shared" si="89"/>
        <v>1.089267148138255</v>
      </c>
      <c r="H352">
        <f t="shared" si="90"/>
        <v>23.199809418445284</v>
      </c>
      <c r="I352" s="4">
        <f t="shared" si="91"/>
        <v>1.7477919760374689</v>
      </c>
      <c r="J352" s="5">
        <f t="shared" si="92"/>
        <v>3.0547767915009603</v>
      </c>
    </row>
    <row r="353" spans="1:10" x14ac:dyDescent="0.25">
      <c r="A353">
        <v>2009</v>
      </c>
      <c r="B353" s="6">
        <v>13</v>
      </c>
      <c r="C353" s="6">
        <v>349</v>
      </c>
      <c r="D353" s="7">
        <v>24.335411534943994</v>
      </c>
      <c r="E353" s="6">
        <f t="shared" si="87"/>
        <v>21.326254833564043</v>
      </c>
      <c r="F353" s="6">
        <f t="shared" si="88"/>
        <v>1.1411010383615987</v>
      </c>
      <c r="G353">
        <f t="shared" si="89"/>
        <v>1.1336758118692174</v>
      </c>
      <c r="H353">
        <f t="shared" si="90"/>
        <v>24.177059262570538</v>
      </c>
      <c r="I353" s="4">
        <f t="shared" si="91"/>
        <v>-0.15835227237345606</v>
      </c>
      <c r="J353" s="5">
        <f t="shared" si="92"/>
        <v>2.5075442165837215E-2</v>
      </c>
    </row>
    <row r="354" spans="1:10" x14ac:dyDescent="0.25">
      <c r="A354">
        <v>2009</v>
      </c>
      <c r="B354" s="6">
        <v>14</v>
      </c>
      <c r="C354" s="6">
        <v>350</v>
      </c>
      <c r="D354" s="7">
        <v>26.002493247154998</v>
      </c>
      <c r="E354" s="6">
        <f t="shared" si="87"/>
        <v>21.353996993344509</v>
      </c>
      <c r="F354" s="6">
        <f t="shared" si="88"/>
        <v>1.2176874079011675</v>
      </c>
      <c r="G354">
        <f t="shared" si="89"/>
        <v>1.174941005704121</v>
      </c>
      <c r="H354">
        <f t="shared" si="90"/>
        <v>25.089686703162972</v>
      </c>
      <c r="I354" s="4">
        <f t="shared" si="91"/>
        <v>-0.91280654399202632</v>
      </c>
      <c r="J354" s="5">
        <f t="shared" si="92"/>
        <v>0.83321578675466712</v>
      </c>
    </row>
    <row r="355" spans="1:10" x14ac:dyDescent="0.25">
      <c r="A355">
        <v>2009</v>
      </c>
      <c r="B355" s="6">
        <v>15</v>
      </c>
      <c r="C355" s="6">
        <v>351</v>
      </c>
      <c r="D355" s="7">
        <v>26.401433990320893</v>
      </c>
      <c r="E355" s="6">
        <f t="shared" si="87"/>
        <v>21.381775241384982</v>
      </c>
      <c r="F355" s="6">
        <f t="shared" si="88"/>
        <v>1.2347634231614328</v>
      </c>
      <c r="G355">
        <f t="shared" si="89"/>
        <v>1.1743772411810198</v>
      </c>
      <c r="H355">
        <f t="shared" si="90"/>
        <v>25.110270219530332</v>
      </c>
      <c r="I355" s="4">
        <f t="shared" si="91"/>
        <v>-1.2911637707905612</v>
      </c>
      <c r="J355" s="5">
        <f t="shared" si="92"/>
        <v>1.667103883002101</v>
      </c>
    </row>
    <row r="356" spans="1:10" x14ac:dyDescent="0.25">
      <c r="A356">
        <v>2009</v>
      </c>
      <c r="B356" s="6">
        <v>16</v>
      </c>
      <c r="C356" s="6">
        <v>352</v>
      </c>
      <c r="D356" s="7">
        <v>25.407267570627788</v>
      </c>
      <c r="E356" s="6">
        <f t="shared" si="87"/>
        <v>21.409589624630701</v>
      </c>
      <c r="F356" s="6">
        <f t="shared" si="88"/>
        <v>1.1867237072773198</v>
      </c>
      <c r="G356">
        <f t="shared" si="89"/>
        <v>1.1963311887595514</v>
      </c>
      <c r="H356">
        <f t="shared" si="90"/>
        <v>25.612959806488604</v>
      </c>
      <c r="I356" s="4">
        <f t="shared" si="91"/>
        <v>0.2056922358608162</v>
      </c>
      <c r="J356" s="5">
        <f t="shared" si="92"/>
        <v>4.2309295893421639E-2</v>
      </c>
    </row>
    <row r="357" spans="1:10" x14ac:dyDescent="0.25">
      <c r="A357">
        <v>2009</v>
      </c>
      <c r="B357" s="6">
        <v>17</v>
      </c>
      <c r="C357" s="6">
        <v>353</v>
      </c>
      <c r="D357" s="7">
        <v>24.394842418549985</v>
      </c>
      <c r="E357" s="6">
        <f t="shared" si="87"/>
        <v>21.43744019008798</v>
      </c>
      <c r="F357" s="6">
        <f t="shared" si="88"/>
        <v>1.1379550077919012</v>
      </c>
      <c r="G357">
        <f t="shared" si="89"/>
        <v>1.1911013359008755</v>
      </c>
      <c r="H357">
        <f t="shared" si="90"/>
        <v>25.534163648708912</v>
      </c>
      <c r="I357" s="4">
        <f t="shared" si="91"/>
        <v>1.1393212301589273</v>
      </c>
      <c r="J357" s="5">
        <f t="shared" si="92"/>
        <v>1.2980528654908514</v>
      </c>
    </row>
    <row r="358" spans="1:10" x14ac:dyDescent="0.25">
      <c r="A358">
        <v>2009</v>
      </c>
      <c r="B358" s="6">
        <v>18</v>
      </c>
      <c r="C358" s="6">
        <v>354</v>
      </c>
      <c r="D358" s="7">
        <v>25.916710173351291</v>
      </c>
      <c r="E358" s="6">
        <f t="shared" si="87"/>
        <v>21.465326984824284</v>
      </c>
      <c r="F358" s="6">
        <f t="shared" si="88"/>
        <v>1.2073755126895611</v>
      </c>
      <c r="G358">
        <f t="shared" si="89"/>
        <v>1.2038293859259221</v>
      </c>
      <c r="H358">
        <f t="shared" si="90"/>
        <v>25.840591402840143</v>
      </c>
      <c r="I358" s="4">
        <f t="shared" si="91"/>
        <v>-7.611877051114746E-2</v>
      </c>
      <c r="J358" s="5">
        <f t="shared" si="92"/>
        <v>5.794067224128732E-3</v>
      </c>
    </row>
    <row r="359" spans="1:10" x14ac:dyDescent="0.25">
      <c r="A359">
        <v>2009</v>
      </c>
      <c r="B359" s="6">
        <v>19</v>
      </c>
      <c r="C359" s="6">
        <v>355</v>
      </c>
      <c r="D359" s="7">
        <v>25.155107352877721</v>
      </c>
      <c r="E359" s="6">
        <f t="shared" si="87"/>
        <v>21.4932500559683</v>
      </c>
      <c r="F359" s="6">
        <f t="shared" si="88"/>
        <v>1.170372432618332</v>
      </c>
      <c r="G359">
        <f t="shared" si="89"/>
        <v>1.1549675253573866</v>
      </c>
      <c r="H359">
        <f t="shared" si="90"/>
        <v>24.824005829029218</v>
      </c>
      <c r="I359" s="4">
        <f t="shared" si="91"/>
        <v>-0.33110152384850267</v>
      </c>
      <c r="J359" s="5">
        <f t="shared" si="92"/>
        <v>0.10962821909480058</v>
      </c>
    </row>
    <row r="360" spans="1:10" x14ac:dyDescent="0.25">
      <c r="A360">
        <v>2009</v>
      </c>
      <c r="B360" s="6">
        <v>20</v>
      </c>
      <c r="C360" s="6">
        <v>356</v>
      </c>
      <c r="D360" s="7">
        <v>24.675534580562186</v>
      </c>
      <c r="E360" s="6">
        <f t="shared" si="87"/>
        <v>21.521209450710025</v>
      </c>
      <c r="F360" s="6">
        <f t="shared" si="88"/>
        <v>1.1465682092391929</v>
      </c>
      <c r="G360">
        <f t="shared" si="89"/>
        <v>1.1302576191698797</v>
      </c>
      <c r="H360">
        <f t="shared" si="90"/>
        <v>24.324510955415825</v>
      </c>
      <c r="I360" s="4">
        <f t="shared" si="91"/>
        <v>-0.35102362514636098</v>
      </c>
      <c r="J360" s="5">
        <f t="shared" si="92"/>
        <v>0.12321758541089295</v>
      </c>
    </row>
    <row r="361" spans="1:10" x14ac:dyDescent="0.25">
      <c r="A361">
        <v>2009</v>
      </c>
      <c r="B361" s="6">
        <v>21</v>
      </c>
      <c r="C361" s="6">
        <v>357</v>
      </c>
      <c r="D361" s="7">
        <v>22.267427528328074</v>
      </c>
      <c r="E361" s="6">
        <f t="shared" si="87"/>
        <v>21.549205216300845</v>
      </c>
      <c r="F361" s="6">
        <f t="shared" si="88"/>
        <v>1.0333294107517215</v>
      </c>
      <c r="G361">
        <f t="shared" si="89"/>
        <v>1.1082606466464826</v>
      </c>
      <c r="H361">
        <f t="shared" si="90"/>
        <v>23.882136107735331</v>
      </c>
      <c r="I361" s="4">
        <f t="shared" si="91"/>
        <v>1.6147085794072567</v>
      </c>
      <c r="J361" s="5">
        <f t="shared" si="92"/>
        <v>2.6072837964114011</v>
      </c>
    </row>
    <row r="362" spans="1:10" x14ac:dyDescent="0.25">
      <c r="A362">
        <v>2009</v>
      </c>
      <c r="B362" s="6">
        <v>22</v>
      </c>
      <c r="C362" s="6">
        <v>358</v>
      </c>
      <c r="D362" s="7">
        <v>23.807587348141826</v>
      </c>
      <c r="E362" s="6">
        <f t="shared" si="87"/>
        <v>21.577237400053608</v>
      </c>
      <c r="F362" s="6">
        <f t="shared" si="88"/>
        <v>1.1033658714846728</v>
      </c>
      <c r="G362">
        <f t="shared" si="89"/>
        <v>1.0779945497435119</v>
      </c>
      <c r="H362">
        <f t="shared" si="90"/>
        <v>23.260144315779655</v>
      </c>
      <c r="I362" s="4">
        <f t="shared" si="91"/>
        <v>-0.54744303236217107</v>
      </c>
      <c r="J362" s="5">
        <f t="shared" si="92"/>
        <v>0.2996938736818891</v>
      </c>
    </row>
    <row r="363" spans="1:10" x14ac:dyDescent="0.25">
      <c r="A363">
        <v>2009</v>
      </c>
      <c r="B363" s="6">
        <v>23</v>
      </c>
      <c r="C363" s="6">
        <v>359</v>
      </c>
      <c r="D363" s="7">
        <v>23.581614761211281</v>
      </c>
      <c r="E363" s="6">
        <f t="shared" si="87"/>
        <v>21.605306049342719</v>
      </c>
      <c r="F363" s="6">
        <f t="shared" si="88"/>
        <v>1.0914733032411121</v>
      </c>
      <c r="G363">
        <f t="shared" si="89"/>
        <v>1.0313155336648572</v>
      </c>
      <c r="H363">
        <f t="shared" si="90"/>
        <v>22.281887738270452</v>
      </c>
      <c r="I363" s="4">
        <f t="shared" si="91"/>
        <v>-1.2997270229408286</v>
      </c>
      <c r="J363" s="5">
        <f t="shared" si="92"/>
        <v>1.6892903341626293</v>
      </c>
    </row>
    <row r="364" spans="1:10" x14ac:dyDescent="0.25">
      <c r="A364">
        <v>2009</v>
      </c>
      <c r="B364" s="6">
        <v>24</v>
      </c>
      <c r="C364" s="6">
        <v>360</v>
      </c>
      <c r="D364" s="7">
        <v>20.246931313543666</v>
      </c>
      <c r="E364" s="6">
        <f t="shared" si="87"/>
        <v>21.633411211604187</v>
      </c>
      <c r="F364" s="6">
        <f t="shared" si="88"/>
        <v>0.93591025083844326</v>
      </c>
      <c r="G364">
        <f t="shared" si="89"/>
        <v>0.93879604034404873</v>
      </c>
      <c r="H364">
        <f t="shared" si="90"/>
        <v>20.309360784588559</v>
      </c>
      <c r="I364" s="4">
        <f t="shared" si="91"/>
        <v>6.2429471044893603E-2</v>
      </c>
      <c r="J364" s="5">
        <f t="shared" si="92"/>
        <v>3.8974388549452088E-3</v>
      </c>
    </row>
    <row r="365" spans="1:10" x14ac:dyDescent="0.25">
      <c r="A365">
        <v>2010</v>
      </c>
      <c r="B365" s="6">
        <v>1</v>
      </c>
      <c r="C365" s="6">
        <v>361</v>
      </c>
      <c r="D365" s="7">
        <v>18.734485722996343</v>
      </c>
      <c r="E365" s="6">
        <f t="shared" si="87"/>
        <v>21.661552934335756</v>
      </c>
      <c r="F365" s="6">
        <f t="shared" si="88"/>
        <v>0.86487269771412767</v>
      </c>
      <c r="G365">
        <f t="shared" si="89"/>
        <v>0.89289758795302399</v>
      </c>
      <c r="H365">
        <f t="shared" si="90"/>
        <v>19.341548366385144</v>
      </c>
      <c r="I365" s="4">
        <f t="shared" si="91"/>
        <v>0.60706264338880089</v>
      </c>
      <c r="J365" s="5">
        <f t="shared" si="92"/>
        <v>0.36852505299819843</v>
      </c>
    </row>
    <row r="366" spans="1:10" x14ac:dyDescent="0.25">
      <c r="A366">
        <v>2010</v>
      </c>
      <c r="B366" s="6">
        <v>2</v>
      </c>
      <c r="C366" s="6">
        <v>362</v>
      </c>
      <c r="D366" s="7">
        <v>18.170661862815241</v>
      </c>
      <c r="E366" s="6">
        <f t="shared" si="87"/>
        <v>21.689731265096942</v>
      </c>
      <c r="F366" s="6">
        <f t="shared" si="88"/>
        <v>0.83775412616823985</v>
      </c>
      <c r="G366">
        <f t="shared" si="89"/>
        <v>0.82306137189660389</v>
      </c>
      <c r="H366">
        <f t="shared" si="90"/>
        <v>17.851979971119352</v>
      </c>
      <c r="I366" s="4">
        <f t="shared" si="91"/>
        <v>-0.31868189169588845</v>
      </c>
      <c r="J366" s="5">
        <f t="shared" si="92"/>
        <v>0.10155814809486997</v>
      </c>
    </row>
    <row r="367" spans="1:10" x14ac:dyDescent="0.25">
      <c r="A367">
        <v>2010</v>
      </c>
      <c r="B367" s="6">
        <v>3</v>
      </c>
      <c r="C367" s="6">
        <v>363</v>
      </c>
      <c r="D367" s="7">
        <v>18.512860785503523</v>
      </c>
      <c r="E367" s="6">
        <f t="shared" si="87"/>
        <v>21.717946251509122</v>
      </c>
      <c r="F367" s="6">
        <f t="shared" si="88"/>
        <v>0.85242225812291594</v>
      </c>
      <c r="G367">
        <f t="shared" si="89"/>
        <v>0.78408852525718453</v>
      </c>
      <c r="H367">
        <f t="shared" si="90"/>
        <v>17.028792447960587</v>
      </c>
      <c r="I367" s="4">
        <f t="shared" si="91"/>
        <v>-1.4840683375429364</v>
      </c>
      <c r="J367" s="5">
        <f t="shared" si="92"/>
        <v>2.2024588304974553</v>
      </c>
    </row>
    <row r="368" spans="1:10" x14ac:dyDescent="0.25">
      <c r="A368">
        <v>2010</v>
      </c>
      <c r="B368" s="6">
        <v>4</v>
      </c>
      <c r="C368" s="6">
        <v>364</v>
      </c>
      <c r="D368" s="7">
        <v>14.463887378852498</v>
      </c>
      <c r="E368" s="6">
        <f t="shared" si="87"/>
        <v>21.746197941255641</v>
      </c>
      <c r="F368" s="6">
        <f t="shared" si="88"/>
        <v>0.66512258455131779</v>
      </c>
      <c r="G368">
        <f t="shared" si="89"/>
        <v>0.77369478745822873</v>
      </c>
      <c r="H368">
        <f t="shared" si="90"/>
        <v>16.824919994184356</v>
      </c>
      <c r="I368" s="4">
        <f t="shared" si="91"/>
        <v>2.3610326153318582</v>
      </c>
      <c r="J368" s="5">
        <f t="shared" si="92"/>
        <v>5.5744750106607937</v>
      </c>
    </row>
    <row r="369" spans="1:10" x14ac:dyDescent="0.25">
      <c r="A369">
        <v>2010</v>
      </c>
      <c r="B369" s="6">
        <v>5</v>
      </c>
      <c r="C369" s="6">
        <v>365</v>
      </c>
      <c r="D369" s="7">
        <v>16.272963926890384</v>
      </c>
      <c r="E369" s="6">
        <f t="shared" si="87"/>
        <v>21.774486382081854</v>
      </c>
      <c r="F369" s="6">
        <f t="shared" si="88"/>
        <v>0.74734088516922936</v>
      </c>
      <c r="G369">
        <f t="shared" si="89"/>
        <v>0.75346865662854667</v>
      </c>
      <c r="H369">
        <f t="shared" si="90"/>
        <v>16.406393003083799</v>
      </c>
      <c r="I369" s="4">
        <f t="shared" si="91"/>
        <v>0.1334290761934156</v>
      </c>
      <c r="J369" s="5">
        <f t="shared" si="92"/>
        <v>1.7803318373828304E-2</v>
      </c>
    </row>
    <row r="370" spans="1:10" x14ac:dyDescent="0.25">
      <c r="A370">
        <v>2010</v>
      </c>
      <c r="B370" s="6">
        <v>6</v>
      </c>
      <c r="C370" s="6">
        <v>366</v>
      </c>
      <c r="D370" s="7">
        <v>16.600785898914179</v>
      </c>
      <c r="E370" s="6">
        <f t="shared" si="87"/>
        <v>21.802811621795236</v>
      </c>
      <c r="F370" s="6">
        <f t="shared" si="88"/>
        <v>0.76140573917169296</v>
      </c>
      <c r="G370">
        <f t="shared" si="89"/>
        <v>0.78013861363950232</v>
      </c>
      <c r="H370">
        <f t="shared" si="90"/>
        <v>17.009215232070563</v>
      </c>
      <c r="I370" s="4">
        <f t="shared" si="91"/>
        <v>0.40842933315638419</v>
      </c>
      <c r="J370" s="5">
        <f t="shared" si="92"/>
        <v>0.16681452018256868</v>
      </c>
    </row>
    <row r="371" spans="1:10" x14ac:dyDescent="0.25">
      <c r="A371">
        <v>2010</v>
      </c>
      <c r="B371" s="6">
        <v>7</v>
      </c>
      <c r="C371" s="6">
        <v>367</v>
      </c>
      <c r="D371" s="7">
        <v>18.462448498444004</v>
      </c>
      <c r="E371" s="6">
        <f t="shared" si="87"/>
        <v>21.83117370826545</v>
      </c>
      <c r="F371" s="6">
        <f t="shared" si="88"/>
        <v>0.8456919790553441</v>
      </c>
      <c r="G371">
        <f t="shared" si="89"/>
        <v>0.81032923027351311</v>
      </c>
      <c r="H371">
        <f t="shared" si="90"/>
        <v>17.6904381869861</v>
      </c>
      <c r="I371" s="4">
        <f t="shared" si="91"/>
        <v>-0.77201031145790466</v>
      </c>
      <c r="J371" s="5">
        <f t="shared" si="92"/>
        <v>0.59599992099733101</v>
      </c>
    </row>
    <row r="372" spans="1:10" x14ac:dyDescent="0.25">
      <c r="A372">
        <v>2010</v>
      </c>
      <c r="B372" s="6">
        <v>8</v>
      </c>
      <c r="C372" s="6">
        <v>368</v>
      </c>
      <c r="D372" s="7">
        <v>20.566078978659228</v>
      </c>
      <c r="E372" s="6">
        <f t="shared" si="87"/>
        <v>21.859572689424425</v>
      </c>
      <c r="F372" s="6">
        <f t="shared" si="88"/>
        <v>0.94082712735775553</v>
      </c>
      <c r="G372">
        <f t="shared" si="89"/>
        <v>0.88188374645635181</v>
      </c>
      <c r="H372">
        <f t="shared" si="90"/>
        <v>19.277601859284562</v>
      </c>
      <c r="I372" s="4">
        <f t="shared" si="91"/>
        <v>-1.2884771193746651</v>
      </c>
      <c r="J372" s="5">
        <f t="shared" si="92"/>
        <v>1.6601732871520352</v>
      </c>
    </row>
    <row r="373" spans="1:10" x14ac:dyDescent="0.25">
      <c r="A373">
        <v>2010</v>
      </c>
      <c r="B373" s="6">
        <v>9</v>
      </c>
      <c r="C373" s="6">
        <v>369</v>
      </c>
      <c r="D373" s="7">
        <v>22.683037370671663</v>
      </c>
      <c r="E373" s="6">
        <f t="shared" si="87"/>
        <v>21.888008613266447</v>
      </c>
      <c r="F373" s="6">
        <f t="shared" si="88"/>
        <v>1.036322571479771</v>
      </c>
      <c r="G373">
        <f t="shared" si="89"/>
        <v>0.98921104236092727</v>
      </c>
      <c r="H373">
        <f t="shared" si="90"/>
        <v>21.651859815534255</v>
      </c>
      <c r="I373" s="4">
        <f t="shared" si="91"/>
        <v>-1.0311775551374076</v>
      </c>
      <c r="J373" s="5">
        <f t="shared" si="92"/>
        <v>1.0633271502191612</v>
      </c>
    </row>
    <row r="374" spans="1:10" x14ac:dyDescent="0.25">
      <c r="A374">
        <v>2010</v>
      </c>
      <c r="B374" s="6">
        <v>10</v>
      </c>
      <c r="C374" s="6">
        <v>370</v>
      </c>
      <c r="D374" s="7">
        <v>20.272743291376102</v>
      </c>
      <c r="E374" s="6">
        <f t="shared" si="87"/>
        <v>21.916481527848237</v>
      </c>
      <c r="F374" s="6">
        <f t="shared" si="88"/>
        <v>0.92499990318320413</v>
      </c>
      <c r="G374">
        <f t="shared" si="89"/>
        <v>1.0271092697684212</v>
      </c>
      <c r="H374">
        <f t="shared" si="90"/>
        <v>22.510621337961297</v>
      </c>
      <c r="I374" s="4">
        <f t="shared" si="91"/>
        <v>2.2378780465851946</v>
      </c>
      <c r="J374" s="5">
        <f t="shared" si="92"/>
        <v>5.0080981513879665</v>
      </c>
    </row>
    <row r="375" spans="1:10" x14ac:dyDescent="0.25">
      <c r="A375">
        <v>2010</v>
      </c>
      <c r="B375" s="6">
        <v>11</v>
      </c>
      <c r="C375" s="6">
        <v>371</v>
      </c>
      <c r="D375" s="7">
        <v>24.306566024113849</v>
      </c>
      <c r="E375" s="6">
        <f t="shared" si="87"/>
        <v>21.944991481289023</v>
      </c>
      <c r="F375" s="6">
        <f t="shared" si="88"/>
        <v>1.107613372501802</v>
      </c>
      <c r="G375">
        <f t="shared" si="89"/>
        <v>1.0926895329076349</v>
      </c>
      <c r="H375">
        <f t="shared" si="90"/>
        <v>23.97906249135173</v>
      </c>
      <c r="I375" s="4">
        <f t="shared" si="91"/>
        <v>-0.32750353276211897</v>
      </c>
      <c r="J375" s="5">
        <f t="shared" si="92"/>
        <v>0.10725856397166833</v>
      </c>
    </row>
    <row r="376" spans="1:10" x14ac:dyDescent="0.25">
      <c r="A376">
        <v>2010</v>
      </c>
      <c r="B376" s="6">
        <v>12</v>
      </c>
      <c r="C376" s="6">
        <v>372</v>
      </c>
      <c r="D376" s="7">
        <v>24.700646955510688</v>
      </c>
      <c r="E376" s="6">
        <f t="shared" si="87"/>
        <v>21.973538521770639</v>
      </c>
      <c r="F376" s="6">
        <f t="shared" si="88"/>
        <v>1.1241087515803667</v>
      </c>
      <c r="G376">
        <f t="shared" si="89"/>
        <v>1.089267148138255</v>
      </c>
      <c r="H376">
        <f t="shared" si="90"/>
        <v>23.935053640115189</v>
      </c>
      <c r="I376" s="4">
        <f t="shared" si="91"/>
        <v>-0.76559331539549902</v>
      </c>
      <c r="J376" s="5">
        <f t="shared" si="92"/>
        <v>0.58613312457827205</v>
      </c>
    </row>
    <row r="377" spans="1:10" x14ac:dyDescent="0.25">
      <c r="A377">
        <v>2010</v>
      </c>
      <c r="B377" s="6">
        <v>13</v>
      </c>
      <c r="C377" s="6">
        <v>373</v>
      </c>
      <c r="D377" s="7">
        <v>25.893003662843327</v>
      </c>
      <c r="E377" s="6">
        <f t="shared" si="87"/>
        <v>22.002122697537587</v>
      </c>
      <c r="F377" s="6">
        <f t="shared" si="88"/>
        <v>1.1768411629547542</v>
      </c>
      <c r="G377">
        <f t="shared" si="89"/>
        <v>1.1336758118692174</v>
      </c>
      <c r="H377">
        <f t="shared" si="90"/>
        <v>24.94327431197706</v>
      </c>
      <c r="I377" s="4">
        <f t="shared" si="91"/>
        <v>-0.9497293508662672</v>
      </c>
      <c r="J377" s="5">
        <f t="shared" si="92"/>
        <v>0.90198583989686132</v>
      </c>
    </row>
    <row r="378" spans="1:10" x14ac:dyDescent="0.25">
      <c r="A378">
        <v>2010</v>
      </c>
      <c r="B378" s="6">
        <v>14</v>
      </c>
      <c r="C378" s="6">
        <v>374</v>
      </c>
      <c r="D378" s="7">
        <v>26.116576893648446</v>
      </c>
      <c r="E378" s="6">
        <f t="shared" si="87"/>
        <v>22.030744056897127</v>
      </c>
      <c r="F378" s="6">
        <f t="shared" si="88"/>
        <v>1.1854605012976025</v>
      </c>
      <c r="G378">
        <f t="shared" si="89"/>
        <v>1.174941005704121</v>
      </c>
      <c r="H378">
        <f t="shared" si="90"/>
        <v>25.884824578620798</v>
      </c>
      <c r="I378" s="4">
        <f t="shared" si="91"/>
        <v>-0.23175231502764859</v>
      </c>
      <c r="J378" s="5">
        <f t="shared" si="92"/>
        <v>5.3709135520674474E-2</v>
      </c>
    </row>
    <row r="379" spans="1:10" x14ac:dyDescent="0.25">
      <c r="A379">
        <v>2010</v>
      </c>
      <c r="B379" s="6">
        <v>15</v>
      </c>
      <c r="C379" s="6">
        <v>375</v>
      </c>
      <c r="D379" s="7">
        <v>25.679942421187249</v>
      </c>
      <c r="E379" s="6">
        <f t="shared" si="87"/>
        <v>22.059402648219365</v>
      </c>
      <c r="F379" s="6">
        <f t="shared" si="88"/>
        <v>1.1641268274895982</v>
      </c>
      <c r="G379">
        <f t="shared" si="89"/>
        <v>1.1743772411810198</v>
      </c>
      <c r="H379">
        <f t="shared" si="90"/>
        <v>25.90606042411714</v>
      </c>
      <c r="I379" s="4">
        <f t="shared" si="91"/>
        <v>0.22611800292989059</v>
      </c>
      <c r="J379" s="5">
        <f t="shared" si="92"/>
        <v>5.112935124900201E-2</v>
      </c>
    </row>
    <row r="380" spans="1:10" x14ac:dyDescent="0.25">
      <c r="A380">
        <v>2010</v>
      </c>
      <c r="B380" s="6">
        <v>16</v>
      </c>
      <c r="C380" s="6">
        <v>376</v>
      </c>
      <c r="D380" s="7">
        <v>28.192512867776145</v>
      </c>
      <c r="E380" s="6">
        <f t="shared" si="87"/>
        <v>22.088098519937333</v>
      </c>
      <c r="F380" s="6">
        <f t="shared" si="88"/>
        <v>1.2763666751272771</v>
      </c>
      <c r="G380">
        <f t="shared" si="89"/>
        <v>1.1963311887595514</v>
      </c>
      <c r="H380">
        <f t="shared" si="90"/>
        <v>26.424681159794716</v>
      </c>
      <c r="I380" s="4">
        <f t="shared" si="91"/>
        <v>-1.7678317079814292</v>
      </c>
      <c r="J380" s="5">
        <f t="shared" si="92"/>
        <v>3.125228947744537</v>
      </c>
    </row>
    <row r="381" spans="1:10" x14ac:dyDescent="0.25">
      <c r="A381">
        <v>2010</v>
      </c>
      <c r="B381" s="6">
        <v>17</v>
      </c>
      <c r="C381" s="6">
        <v>377</v>
      </c>
      <c r="D381" s="7">
        <v>26.714972704773778</v>
      </c>
      <c r="E381" s="6">
        <f t="shared" si="87"/>
        <v>22.116831720547054</v>
      </c>
      <c r="F381" s="6">
        <f t="shared" si="88"/>
        <v>1.2079023362082619</v>
      </c>
      <c r="G381">
        <f t="shared" si="89"/>
        <v>1.1911013359008755</v>
      </c>
      <c r="H381">
        <f t="shared" si="90"/>
        <v>26.343387808238457</v>
      </c>
      <c r="I381" s="4">
        <f t="shared" si="91"/>
        <v>-0.37158489653532101</v>
      </c>
      <c r="J381" s="5">
        <f t="shared" si="92"/>
        <v>0.13807533533316521</v>
      </c>
    </row>
    <row r="382" spans="1:10" x14ac:dyDescent="0.25">
      <c r="A382">
        <v>2010</v>
      </c>
      <c r="B382" s="6">
        <v>18</v>
      </c>
      <c r="C382" s="6">
        <v>378</v>
      </c>
      <c r="D382" s="7">
        <v>25.903378651980457</v>
      </c>
      <c r="E382" s="6">
        <f t="shared" si="87"/>
        <v>22.145602298607649</v>
      </c>
      <c r="F382" s="6">
        <f t="shared" si="88"/>
        <v>1.1696849922031278</v>
      </c>
      <c r="G382">
        <f t="shared" si="89"/>
        <v>1.2038293859259221</v>
      </c>
      <c r="H382">
        <f t="shared" si="90"/>
        <v>26.659526816092537</v>
      </c>
      <c r="I382" s="4">
        <f t="shared" si="91"/>
        <v>0.75614816411207997</v>
      </c>
      <c r="J382" s="5">
        <f t="shared" si="92"/>
        <v>0.57176004609006903</v>
      </c>
    </row>
    <row r="383" spans="1:10" x14ac:dyDescent="0.25">
      <c r="A383">
        <v>2010</v>
      </c>
      <c r="B383" s="6">
        <v>19</v>
      </c>
      <c r="C383" s="6">
        <v>379</v>
      </c>
      <c r="D383" s="7">
        <v>25.295776228560054</v>
      </c>
      <c r="E383" s="6">
        <f t="shared" si="87"/>
        <v>22.1744103027414</v>
      </c>
      <c r="F383" s="6">
        <f t="shared" si="88"/>
        <v>1.1407643262302567</v>
      </c>
      <c r="G383">
        <f t="shared" si="89"/>
        <v>1.1549675253573866</v>
      </c>
      <c r="H383">
        <f t="shared" si="90"/>
        <v>25.610723793616572</v>
      </c>
      <c r="I383" s="4">
        <f t="shared" si="91"/>
        <v>0.31494756505651722</v>
      </c>
      <c r="J383" s="5">
        <f t="shared" si="92"/>
        <v>9.919196873502914E-2</v>
      </c>
    </row>
    <row r="384" spans="1:10" x14ac:dyDescent="0.25">
      <c r="A384">
        <v>2010</v>
      </c>
      <c r="B384" s="6">
        <v>20</v>
      </c>
      <c r="C384" s="6">
        <v>380</v>
      </c>
      <c r="D384" s="7">
        <v>24.457915528370648</v>
      </c>
      <c r="E384" s="6">
        <f t="shared" si="87"/>
        <v>22.203255781633839</v>
      </c>
      <c r="F384" s="6">
        <f t="shared" si="88"/>
        <v>1.1015463573861013</v>
      </c>
      <c r="G384">
        <f t="shared" si="89"/>
        <v>1.1302576191698797</v>
      </c>
      <c r="H384">
        <f t="shared" si="90"/>
        <v>25.095399017569328</v>
      </c>
      <c r="I384" s="4">
        <f t="shared" si="91"/>
        <v>0.63748348919867937</v>
      </c>
      <c r="J384" s="5">
        <f t="shared" si="92"/>
        <v>0.40638519900092274</v>
      </c>
    </row>
    <row r="385" spans="1:10" x14ac:dyDescent="0.25">
      <c r="A385">
        <v>2010</v>
      </c>
      <c r="B385" s="6">
        <v>21</v>
      </c>
      <c r="C385" s="6">
        <v>381</v>
      </c>
      <c r="D385" s="7">
        <v>22.052052257183909</v>
      </c>
      <c r="E385" s="6">
        <f t="shared" si="87"/>
        <v>22.232138784033836</v>
      </c>
      <c r="F385" s="6">
        <f t="shared" si="88"/>
        <v>0.9918997210030347</v>
      </c>
      <c r="G385">
        <f t="shared" si="89"/>
        <v>1.1082606466464826</v>
      </c>
      <c r="H385">
        <f t="shared" si="90"/>
        <v>24.639004505127684</v>
      </c>
      <c r="I385" s="4">
        <f t="shared" si="91"/>
        <v>2.5869522479437741</v>
      </c>
      <c r="J385" s="5">
        <f t="shared" si="92"/>
        <v>6.6923219331413462</v>
      </c>
    </row>
    <row r="386" spans="1:10" x14ac:dyDescent="0.25">
      <c r="A386">
        <v>2010</v>
      </c>
      <c r="B386" s="6">
        <v>22</v>
      </c>
      <c r="C386" s="6">
        <v>382</v>
      </c>
      <c r="D386" s="7">
        <v>24.339128428146417</v>
      </c>
      <c r="E386" s="6">
        <f t="shared" si="87"/>
        <v>22.261059358753663</v>
      </c>
      <c r="F386" s="6">
        <f t="shared" si="88"/>
        <v>1.0933499630859032</v>
      </c>
      <c r="G386">
        <f t="shared" si="89"/>
        <v>1.0779945497435119</v>
      </c>
      <c r="H386">
        <f t="shared" si="90"/>
        <v>23.997300660253249</v>
      </c>
      <c r="I386" s="4">
        <f t="shared" si="91"/>
        <v>-0.34182776789316804</v>
      </c>
      <c r="J386" s="5">
        <f t="shared" si="92"/>
        <v>0.11684622290282556</v>
      </c>
    </row>
    <row r="387" spans="1:10" x14ac:dyDescent="0.25">
      <c r="A387">
        <v>2010</v>
      </c>
      <c r="B387" s="6">
        <v>23</v>
      </c>
      <c r="C387" s="6">
        <v>383</v>
      </c>
      <c r="D387" s="7">
        <v>22.695393335007797</v>
      </c>
      <c r="E387" s="6">
        <f t="shared" si="87"/>
        <v>22.29001755466911</v>
      </c>
      <c r="F387" s="6">
        <f t="shared" si="88"/>
        <v>1.018186427145894</v>
      </c>
      <c r="G387">
        <f t="shared" si="89"/>
        <v>1.0313155336648572</v>
      </c>
      <c r="H387">
        <f t="shared" si="90"/>
        <v>22.988041349792606</v>
      </c>
      <c r="I387" s="4">
        <f t="shared" si="91"/>
        <v>0.29264801478480962</v>
      </c>
      <c r="J387" s="5">
        <f t="shared" si="92"/>
        <v>8.5642860557490152E-2</v>
      </c>
    </row>
    <row r="388" spans="1:10" x14ac:dyDescent="0.25">
      <c r="A388">
        <v>2010</v>
      </c>
      <c r="B388" s="6">
        <v>24</v>
      </c>
      <c r="C388" s="6">
        <v>384</v>
      </c>
      <c r="D388" s="7">
        <v>21.283582644762134</v>
      </c>
      <c r="E388" s="6">
        <f t="shared" si="87"/>
        <v>22.319013420719529</v>
      </c>
      <c r="F388" s="6">
        <f t="shared" si="88"/>
        <v>0.95360768164617138</v>
      </c>
      <c r="G388">
        <f t="shared" si="89"/>
        <v>0.93879604034404873</v>
      </c>
      <c r="H388">
        <f t="shared" si="90"/>
        <v>20.953001423757176</v>
      </c>
      <c r="I388" s="4">
        <f t="shared" si="91"/>
        <v>-0.33058122100495879</v>
      </c>
      <c r="J388" s="5">
        <f t="shared" si="92"/>
        <v>0.10928394368112941</v>
      </c>
    </row>
    <row r="389" spans="1:10" x14ac:dyDescent="0.25">
      <c r="A389">
        <v>2011</v>
      </c>
      <c r="B389" s="6">
        <v>1</v>
      </c>
      <c r="C389" s="6">
        <v>385</v>
      </c>
      <c r="D389" s="7">
        <v>19.50938123162215</v>
      </c>
      <c r="E389" s="6">
        <f t="shared" si="87"/>
        <v>22.34804700590794</v>
      </c>
      <c r="F389" s="6">
        <f t="shared" si="88"/>
        <v>0.87297924630571255</v>
      </c>
      <c r="G389">
        <f t="shared" si="89"/>
        <v>0.89289758795302399</v>
      </c>
      <c r="H389">
        <f t="shared" si="90"/>
        <v>19.954517267036</v>
      </c>
      <c r="I389" s="4">
        <f t="shared" si="91"/>
        <v>0.44513603541384938</v>
      </c>
      <c r="J389" s="5">
        <f t="shared" si="92"/>
        <v>0.19814609002395978</v>
      </c>
    </row>
    <row r="390" spans="1:10" x14ac:dyDescent="0.25">
      <c r="A390">
        <v>2011</v>
      </c>
      <c r="B390" s="6">
        <v>2</v>
      </c>
      <c r="C390" s="6">
        <v>386</v>
      </c>
      <c r="D390" s="7">
        <v>19.248994198159444</v>
      </c>
      <c r="E390" s="6">
        <f t="shared" ref="E390:E453" si="93">13.548*EXP(0.0013*C390)</f>
        <v>22.377118359301111</v>
      </c>
      <c r="F390" s="6">
        <f t="shared" ref="F390:F453" si="94">D390/E390</f>
        <v>0.86020880298729563</v>
      </c>
      <c r="G390">
        <f t="shared" ref="G390:G453" si="95">AVERAGEIF($B$5:$B$484,B390,$F$5:$F$484)</f>
        <v>0.82306137189660389</v>
      </c>
      <c r="H390">
        <f t="shared" ref="H390:H453" si="96">E390*G390</f>
        <v>18.417741735899053</v>
      </c>
      <c r="I390" s="4">
        <f t="shared" ref="I390:I453" si="97">H390-D390</f>
        <v>-0.83125246226039096</v>
      </c>
      <c r="J390" s="5">
        <f t="shared" ref="J390:J453" si="98">I390^2</f>
        <v>0.69098065601396275</v>
      </c>
    </row>
    <row r="391" spans="1:10" x14ac:dyDescent="0.25">
      <c r="A391">
        <v>2011</v>
      </c>
      <c r="B391" s="6">
        <v>3</v>
      </c>
      <c r="C391" s="6">
        <v>387</v>
      </c>
      <c r="D391" s="7">
        <v>18.634114707661517</v>
      </c>
      <c r="E391" s="6">
        <f t="shared" si="93"/>
        <v>22.406227530029636</v>
      </c>
      <c r="F391" s="6">
        <f t="shared" si="94"/>
        <v>0.83164891022763221</v>
      </c>
      <c r="G391">
        <f t="shared" si="95"/>
        <v>0.78408852525718453</v>
      </c>
      <c r="H391">
        <f t="shared" si="96"/>
        <v>17.568465900597865</v>
      </c>
      <c r="I391" s="4">
        <f t="shared" si="97"/>
        <v>-1.0656488070636527</v>
      </c>
      <c r="J391" s="5">
        <f t="shared" si="98"/>
        <v>1.1356073799961861</v>
      </c>
    </row>
    <row r="392" spans="1:10" x14ac:dyDescent="0.25">
      <c r="A392">
        <v>2011</v>
      </c>
      <c r="B392" s="6">
        <v>4</v>
      </c>
      <c r="C392" s="6">
        <v>388</v>
      </c>
      <c r="D392" s="7">
        <v>18.54043608072935</v>
      </c>
      <c r="E392" s="6">
        <f t="shared" si="93"/>
        <v>22.435374567288015</v>
      </c>
      <c r="F392" s="6">
        <f t="shared" si="94"/>
        <v>0.82639298154452501</v>
      </c>
      <c r="G392">
        <f t="shared" si="95"/>
        <v>0.77369478745822873</v>
      </c>
      <c r="H392">
        <f t="shared" si="96"/>
        <v>17.358132357383653</v>
      </c>
      <c r="I392" s="4">
        <f t="shared" si="97"/>
        <v>-1.1823037233456972</v>
      </c>
      <c r="J392" s="5">
        <f t="shared" si="98"/>
        <v>1.397842094237099</v>
      </c>
    </row>
    <row r="393" spans="1:10" x14ac:dyDescent="0.25">
      <c r="A393">
        <v>2011</v>
      </c>
      <c r="B393" s="6">
        <v>5</v>
      </c>
      <c r="C393" s="6">
        <v>389</v>
      </c>
      <c r="D393" s="7">
        <v>15.649693435708505</v>
      </c>
      <c r="E393" s="6">
        <f t="shared" si="93"/>
        <v>22.464559520334756</v>
      </c>
      <c r="F393" s="6">
        <f t="shared" si="94"/>
        <v>0.69663922951805557</v>
      </c>
      <c r="G393">
        <f t="shared" si="95"/>
        <v>0.75346865662854667</v>
      </c>
      <c r="H393">
        <f t="shared" si="96"/>
        <v>16.926341483538657</v>
      </c>
      <c r="I393" s="4">
        <f t="shared" si="97"/>
        <v>1.2766480478301521</v>
      </c>
      <c r="J393" s="5">
        <f t="shared" si="98"/>
        <v>1.6298302380285383</v>
      </c>
    </row>
    <row r="394" spans="1:10" x14ac:dyDescent="0.25">
      <c r="A394">
        <v>2011</v>
      </c>
      <c r="B394" s="6">
        <v>6</v>
      </c>
      <c r="C394" s="6">
        <v>390</v>
      </c>
      <c r="D394" s="7">
        <v>17.738039277509333</v>
      </c>
      <c r="E394" s="6">
        <f t="shared" si="93"/>
        <v>22.493782438492435</v>
      </c>
      <c r="F394" s="6">
        <f t="shared" si="94"/>
        <v>0.78857521299553224</v>
      </c>
      <c r="G394">
        <f t="shared" si="95"/>
        <v>0.78013861363950232</v>
      </c>
      <c r="H394">
        <f t="shared" si="96"/>
        <v>17.548268247074073</v>
      </c>
      <c r="I394" s="4">
        <f t="shared" si="97"/>
        <v>-0.18977103043526</v>
      </c>
      <c r="J394" s="5">
        <f t="shared" si="98"/>
        <v>3.6013043992460379E-2</v>
      </c>
    </row>
    <row r="395" spans="1:10" x14ac:dyDescent="0.25">
      <c r="A395">
        <v>2011</v>
      </c>
      <c r="B395" s="6">
        <v>7</v>
      </c>
      <c r="C395" s="6">
        <v>391</v>
      </c>
      <c r="D395" s="7">
        <v>17.924343338432337</v>
      </c>
      <c r="E395" s="6">
        <f t="shared" si="93"/>
        <v>22.523043371147786</v>
      </c>
      <c r="F395" s="6">
        <f t="shared" si="94"/>
        <v>0.79582244029213101</v>
      </c>
      <c r="G395">
        <f t="shared" si="95"/>
        <v>0.81032923027351311</v>
      </c>
      <c r="H395">
        <f t="shared" si="96"/>
        <v>18.251080398359136</v>
      </c>
      <c r="I395" s="4">
        <f t="shared" si="97"/>
        <v>0.32673705992679913</v>
      </c>
      <c r="J395" s="5">
        <f t="shared" si="98"/>
        <v>0.10675710632960873</v>
      </c>
    </row>
    <row r="396" spans="1:10" x14ac:dyDescent="0.25">
      <c r="A396">
        <v>2011</v>
      </c>
      <c r="B396" s="6">
        <v>8</v>
      </c>
      <c r="C396" s="6">
        <v>392</v>
      </c>
      <c r="D396" s="7">
        <v>19.209933214412168</v>
      </c>
      <c r="E396" s="6">
        <f t="shared" si="93"/>
        <v>22.552342367751795</v>
      </c>
      <c r="F396" s="6">
        <f t="shared" si="94"/>
        <v>0.85179325948336837</v>
      </c>
      <c r="G396">
        <f t="shared" si="95"/>
        <v>0.88188374645635181</v>
      </c>
      <c r="H396">
        <f t="shared" si="96"/>
        <v>19.888544178639265</v>
      </c>
      <c r="I396" s="4">
        <f t="shared" si="97"/>
        <v>0.67861096422709721</v>
      </c>
      <c r="J396" s="5">
        <f t="shared" si="98"/>
        <v>0.4605128407692306</v>
      </c>
    </row>
    <row r="397" spans="1:10" x14ac:dyDescent="0.25">
      <c r="A397">
        <v>2011</v>
      </c>
      <c r="B397" s="6">
        <v>9</v>
      </c>
      <c r="C397" s="6">
        <v>393</v>
      </c>
      <c r="D397" s="7">
        <v>22.395677708764186</v>
      </c>
      <c r="E397" s="6">
        <f t="shared" si="93"/>
        <v>22.581679477819776</v>
      </c>
      <c r="F397" s="6">
        <f t="shared" si="94"/>
        <v>0.99176315609127808</v>
      </c>
      <c r="G397">
        <f t="shared" si="95"/>
        <v>0.98921104236092727</v>
      </c>
      <c r="H397">
        <f t="shared" si="96"/>
        <v>22.33804669451446</v>
      </c>
      <c r="I397" s="4">
        <f t="shared" si="97"/>
        <v>-5.7631014249725609E-2</v>
      </c>
      <c r="J397" s="5">
        <f t="shared" si="98"/>
        <v>3.3213338034520762E-3</v>
      </c>
    </row>
    <row r="398" spans="1:10" x14ac:dyDescent="0.25">
      <c r="A398">
        <v>2011</v>
      </c>
      <c r="B398" s="6">
        <v>10</v>
      </c>
      <c r="C398" s="6">
        <v>394</v>
      </c>
      <c r="D398" s="7">
        <v>25.648049605669858</v>
      </c>
      <c r="E398" s="6">
        <f t="shared" si="93"/>
        <v>22.611054750931444</v>
      </c>
      <c r="F398" s="6">
        <f t="shared" si="94"/>
        <v>1.1343146035508718</v>
      </c>
      <c r="G398">
        <f t="shared" si="95"/>
        <v>1.0271092697684212</v>
      </c>
      <c r="H398">
        <f t="shared" si="96"/>
        <v>23.224023933922986</v>
      </c>
      <c r="I398" s="4">
        <f t="shared" si="97"/>
        <v>-2.4240256717468718</v>
      </c>
      <c r="J398" s="5">
        <f t="shared" si="98"/>
        <v>5.875900457287873</v>
      </c>
    </row>
    <row r="399" spans="1:10" x14ac:dyDescent="0.25">
      <c r="A399">
        <v>2011</v>
      </c>
      <c r="B399" s="6">
        <v>11</v>
      </c>
      <c r="C399" s="6">
        <v>395</v>
      </c>
      <c r="D399" s="7">
        <v>25.692178883116227</v>
      </c>
      <c r="E399" s="6">
        <f t="shared" si="93"/>
        <v>22.640468236731024</v>
      </c>
      <c r="F399" s="6">
        <f t="shared" si="94"/>
        <v>1.1347900853673258</v>
      </c>
      <c r="G399">
        <f t="shared" si="95"/>
        <v>1.0926895329076349</v>
      </c>
      <c r="H399">
        <f t="shared" si="96"/>
        <v>24.739002662403767</v>
      </c>
      <c r="I399" s="4">
        <f t="shared" si="97"/>
        <v>-0.95317622071246078</v>
      </c>
      <c r="J399" s="5">
        <f t="shared" si="98"/>
        <v>0.90854490773168972</v>
      </c>
    </row>
    <row r="400" spans="1:10" x14ac:dyDescent="0.25">
      <c r="A400">
        <v>2011</v>
      </c>
      <c r="B400" s="6">
        <v>12</v>
      </c>
      <c r="C400" s="6">
        <v>396</v>
      </c>
      <c r="D400" s="7">
        <v>25.207844571619141</v>
      </c>
      <c r="E400" s="6">
        <f t="shared" si="93"/>
        <v>22.669919984927315</v>
      </c>
      <c r="F400" s="6">
        <f t="shared" si="94"/>
        <v>1.1119511929631525</v>
      </c>
      <c r="G400">
        <f t="shared" si="95"/>
        <v>1.089267148138255</v>
      </c>
      <c r="H400">
        <f t="shared" si="96"/>
        <v>24.693599090504208</v>
      </c>
      <c r="I400" s="4">
        <f t="shared" si="97"/>
        <v>-0.51424548111493351</v>
      </c>
      <c r="J400" s="5">
        <f t="shared" si="98"/>
        <v>0.26444841484712944</v>
      </c>
    </row>
    <row r="401" spans="1:10" x14ac:dyDescent="0.25">
      <c r="A401">
        <v>2011</v>
      </c>
      <c r="B401" s="6">
        <v>13</v>
      </c>
      <c r="C401" s="6">
        <v>397</v>
      </c>
      <c r="D401" s="7">
        <v>25.106935593760348</v>
      </c>
      <c r="E401" s="6">
        <f t="shared" si="93"/>
        <v>22.699410045293778</v>
      </c>
      <c r="F401" s="6">
        <f t="shared" si="94"/>
        <v>1.1060611506494071</v>
      </c>
      <c r="G401">
        <f t="shared" si="95"/>
        <v>1.1336758118692174</v>
      </c>
      <c r="H401">
        <f t="shared" si="96"/>
        <v>25.733772112050694</v>
      </c>
      <c r="I401" s="4">
        <f t="shared" si="97"/>
        <v>0.62683651829034659</v>
      </c>
      <c r="J401" s="5">
        <f t="shared" si="98"/>
        <v>0.39292402066236404</v>
      </c>
    </row>
    <row r="402" spans="1:10" x14ac:dyDescent="0.25">
      <c r="A402">
        <v>2011</v>
      </c>
      <c r="B402" s="6">
        <v>14</v>
      </c>
      <c r="C402" s="6">
        <v>398</v>
      </c>
      <c r="D402" s="7">
        <v>25.951866523573493</v>
      </c>
      <c r="E402" s="6">
        <f t="shared" si="93"/>
        <v>22.728938467668616</v>
      </c>
      <c r="F402" s="6">
        <f t="shared" si="94"/>
        <v>1.1417984416865494</v>
      </c>
      <c r="G402">
        <f t="shared" si="95"/>
        <v>1.174941005704121</v>
      </c>
      <c r="H402">
        <f t="shared" si="96"/>
        <v>26.705161821789645</v>
      </c>
      <c r="I402" s="4">
        <f t="shared" si="97"/>
        <v>0.75329529821615182</v>
      </c>
      <c r="J402" s="5">
        <f t="shared" si="98"/>
        <v>0.5674538063145611</v>
      </c>
    </row>
    <row r="403" spans="1:10" x14ac:dyDescent="0.25">
      <c r="A403">
        <v>2011</v>
      </c>
      <c r="B403" s="6">
        <v>15</v>
      </c>
      <c r="C403" s="6">
        <v>399</v>
      </c>
      <c r="D403" s="7">
        <v>25.168478528734248</v>
      </c>
      <c r="E403" s="6">
        <f t="shared" si="93"/>
        <v>22.758505301954873</v>
      </c>
      <c r="F403" s="6">
        <f t="shared" si="94"/>
        <v>1.1058932998808304</v>
      </c>
      <c r="G403">
        <f t="shared" si="95"/>
        <v>1.1743772411810198</v>
      </c>
      <c r="H403">
        <f t="shared" si="96"/>
        <v>26.727070669913378</v>
      </c>
      <c r="I403" s="4">
        <f t="shared" si="97"/>
        <v>1.5585921411791297</v>
      </c>
      <c r="J403" s="5">
        <f t="shared" si="98"/>
        <v>2.429209462545344</v>
      </c>
    </row>
    <row r="404" spans="1:10" x14ac:dyDescent="0.25">
      <c r="A404">
        <v>2011</v>
      </c>
      <c r="B404" s="6">
        <v>16</v>
      </c>
      <c r="C404" s="6">
        <v>400</v>
      </c>
      <c r="D404" s="7">
        <v>26.913996505437087</v>
      </c>
      <c r="E404" s="6">
        <f t="shared" si="93"/>
        <v>22.788110598120515</v>
      </c>
      <c r="F404" s="6">
        <f t="shared" si="94"/>
        <v>1.1810543217065508</v>
      </c>
      <c r="G404">
        <f t="shared" si="95"/>
        <v>1.1963311887595514</v>
      </c>
      <c r="H404">
        <f t="shared" si="96"/>
        <v>27.262127441433645</v>
      </c>
      <c r="I404" s="4">
        <f t="shared" si="97"/>
        <v>0.34813093599655787</v>
      </c>
      <c r="J404" s="5">
        <f t="shared" si="98"/>
        <v>0.12119514859783947</v>
      </c>
    </row>
    <row r="405" spans="1:10" x14ac:dyDescent="0.25">
      <c r="A405">
        <v>2011</v>
      </c>
      <c r="B405" s="6">
        <v>17</v>
      </c>
      <c r="C405" s="6">
        <v>401</v>
      </c>
      <c r="D405" s="7">
        <v>26.557244246475221</v>
      </c>
      <c r="E405" s="6">
        <f t="shared" si="93"/>
        <v>22.817754406198482</v>
      </c>
      <c r="F405" s="6">
        <f t="shared" si="94"/>
        <v>1.1638850946375732</v>
      </c>
      <c r="G405">
        <f t="shared" si="95"/>
        <v>1.1911013359008755</v>
      </c>
      <c r="H405">
        <f t="shared" si="96"/>
        <v>27.178257755481102</v>
      </c>
      <c r="I405" s="4">
        <f t="shared" si="97"/>
        <v>0.62101350900588059</v>
      </c>
      <c r="J405" s="5">
        <f t="shared" si="98"/>
        <v>0.38565777836779691</v>
      </c>
    </row>
    <row r="406" spans="1:10" x14ac:dyDescent="0.25">
      <c r="A406">
        <v>2011</v>
      </c>
      <c r="B406" s="6">
        <v>18</v>
      </c>
      <c r="C406" s="6">
        <v>402</v>
      </c>
      <c r="D406" s="7">
        <v>27.576494515431801</v>
      </c>
      <c r="E406" s="6">
        <f t="shared" si="93"/>
        <v>22.84743677628683</v>
      </c>
      <c r="F406" s="6">
        <f t="shared" si="94"/>
        <v>1.2069841700603028</v>
      </c>
      <c r="G406">
        <f t="shared" si="95"/>
        <v>1.2038293859259221</v>
      </c>
      <c r="H406">
        <f t="shared" si="96"/>
        <v>27.504415784378704</v>
      </c>
      <c r="I406" s="4">
        <f t="shared" si="97"/>
        <v>-7.207873105309659E-2</v>
      </c>
      <c r="J406" s="5">
        <f t="shared" si="98"/>
        <v>5.1953434702246308E-3</v>
      </c>
    </row>
    <row r="407" spans="1:10" x14ac:dyDescent="0.25">
      <c r="A407">
        <v>2011</v>
      </c>
      <c r="B407" s="6">
        <v>19</v>
      </c>
      <c r="C407" s="6">
        <v>403</v>
      </c>
      <c r="D407" s="7">
        <v>24.42006664494437</v>
      </c>
      <c r="E407" s="6">
        <f t="shared" si="93"/>
        <v>22.877157758548769</v>
      </c>
      <c r="F407" s="6">
        <f t="shared" si="94"/>
        <v>1.0674432070049893</v>
      </c>
      <c r="G407">
        <f t="shared" si="95"/>
        <v>1.1549675253573866</v>
      </c>
      <c r="H407">
        <f t="shared" si="96"/>
        <v>26.422374283601609</v>
      </c>
      <c r="I407" s="4">
        <f t="shared" si="97"/>
        <v>2.0023076386572392</v>
      </c>
      <c r="J407" s="5">
        <f t="shared" si="98"/>
        <v>4.0092358798251286</v>
      </c>
    </row>
    <row r="408" spans="1:10" x14ac:dyDescent="0.25">
      <c r="A408">
        <v>2011</v>
      </c>
      <c r="B408" s="6">
        <v>20</v>
      </c>
      <c r="C408" s="6">
        <v>404</v>
      </c>
      <c r="D408" s="7">
        <v>25.913541748735597</v>
      </c>
      <c r="E408" s="6">
        <f t="shared" si="93"/>
        <v>22.906917403212766</v>
      </c>
      <c r="F408" s="6">
        <f t="shared" si="94"/>
        <v>1.1312539916480051</v>
      </c>
      <c r="G408">
        <f t="shared" si="95"/>
        <v>1.1302576191698797</v>
      </c>
      <c r="H408">
        <f t="shared" si="96"/>
        <v>25.890717926676345</v>
      </c>
      <c r="I408" s="4">
        <f t="shared" si="97"/>
        <v>-2.2823822059251597E-2</v>
      </c>
      <c r="J408" s="5">
        <f t="shared" si="98"/>
        <v>5.2092685339237977E-4</v>
      </c>
    </row>
    <row r="409" spans="1:10" x14ac:dyDescent="0.25">
      <c r="A409">
        <v>2011</v>
      </c>
      <c r="B409" s="6">
        <v>21</v>
      </c>
      <c r="C409" s="6">
        <v>405</v>
      </c>
      <c r="D409" s="7">
        <v>26.011240212080633</v>
      </c>
      <c r="E409" s="6">
        <f t="shared" si="93"/>
        <v>22.936715760572625</v>
      </c>
      <c r="F409" s="6">
        <f t="shared" si="94"/>
        <v>1.1340437961389835</v>
      </c>
      <c r="G409">
        <f t="shared" si="95"/>
        <v>1.1082606466464826</v>
      </c>
      <c r="H409">
        <f t="shared" si="96"/>
        <v>25.419859440758785</v>
      </c>
      <c r="I409" s="4">
        <f t="shared" si="97"/>
        <v>-0.59138077132184819</v>
      </c>
      <c r="J409" s="5">
        <f t="shared" si="98"/>
        <v>0.34973121668922408</v>
      </c>
    </row>
    <row r="410" spans="1:10" x14ac:dyDescent="0.25">
      <c r="A410">
        <v>2011</v>
      </c>
      <c r="B410" s="6">
        <v>22</v>
      </c>
      <c r="C410" s="6">
        <v>406</v>
      </c>
      <c r="D410" s="7">
        <v>23.466410932503624</v>
      </c>
      <c r="E410" s="6">
        <f t="shared" si="93"/>
        <v>22.966552880987575</v>
      </c>
      <c r="F410" s="6">
        <f t="shared" si="94"/>
        <v>1.0217646093476156</v>
      </c>
      <c r="G410">
        <f t="shared" si="95"/>
        <v>1.0779945497435119</v>
      </c>
      <c r="H410">
        <f t="shared" si="96"/>
        <v>24.757818832100757</v>
      </c>
      <c r="I410" s="4">
        <f t="shared" si="97"/>
        <v>1.2914078995971323</v>
      </c>
      <c r="J410" s="5">
        <f t="shared" si="98"/>
        <v>1.6677343631418771</v>
      </c>
    </row>
    <row r="411" spans="1:10" x14ac:dyDescent="0.25">
      <c r="A411">
        <v>2011</v>
      </c>
      <c r="B411" s="6">
        <v>23</v>
      </c>
      <c r="C411" s="6">
        <v>407</v>
      </c>
      <c r="D411" s="7">
        <v>23.583117171696195</v>
      </c>
      <c r="E411" s="6">
        <f t="shared" si="93"/>
        <v>22.996428814882368</v>
      </c>
      <c r="F411" s="6">
        <f t="shared" si="94"/>
        <v>1.0255121506707228</v>
      </c>
      <c r="G411">
        <f t="shared" si="95"/>
        <v>1.0313155336648572</v>
      </c>
      <c r="H411">
        <f t="shared" si="96"/>
        <v>23.716574255606307</v>
      </c>
      <c r="I411" s="4">
        <f t="shared" si="97"/>
        <v>0.13345708391011257</v>
      </c>
      <c r="J411" s="5">
        <f t="shared" si="98"/>
        <v>1.7810793245790827E-2</v>
      </c>
    </row>
    <row r="412" spans="1:10" x14ac:dyDescent="0.25">
      <c r="A412">
        <v>2011</v>
      </c>
      <c r="B412" s="6">
        <v>24</v>
      </c>
      <c r="C412" s="6">
        <v>408</v>
      </c>
      <c r="D412" s="7">
        <v>21.794887194853725</v>
      </c>
      <c r="E412" s="6">
        <f t="shared" si="93"/>
        <v>23.026343612747322</v>
      </c>
      <c r="F412" s="6">
        <f t="shared" si="94"/>
        <v>0.94651967161595441</v>
      </c>
      <c r="G412">
        <f t="shared" si="95"/>
        <v>0.93879604034404873</v>
      </c>
      <c r="H412">
        <f t="shared" si="96"/>
        <v>21.617040207248664</v>
      </c>
      <c r="I412" s="4">
        <f t="shared" si="97"/>
        <v>-0.17784698760506146</v>
      </c>
      <c r="J412" s="5">
        <f t="shared" si="98"/>
        <v>3.1629551000194885E-2</v>
      </c>
    </row>
    <row r="413" spans="1:10" x14ac:dyDescent="0.25">
      <c r="A413">
        <v>2012</v>
      </c>
      <c r="B413" s="6">
        <v>1</v>
      </c>
      <c r="C413" s="6">
        <v>409</v>
      </c>
      <c r="D413" s="7">
        <v>21.254312885041784</v>
      </c>
      <c r="E413" s="6">
        <f t="shared" si="93"/>
        <v>23.056297325138466</v>
      </c>
      <c r="F413" s="6">
        <f t="shared" si="94"/>
        <v>0.92184415326167901</v>
      </c>
      <c r="G413">
        <f t="shared" si="95"/>
        <v>0.89289758795302399</v>
      </c>
      <c r="H413">
        <f t="shared" si="96"/>
        <v>20.586912268743895</v>
      </c>
      <c r="I413" s="4">
        <f t="shared" si="97"/>
        <v>-0.66740061629788983</v>
      </c>
      <c r="J413" s="5">
        <f t="shared" si="98"/>
        <v>0.44542358263480314</v>
      </c>
    </row>
    <row r="414" spans="1:10" x14ac:dyDescent="0.25">
      <c r="A414">
        <v>2012</v>
      </c>
      <c r="B414" s="6">
        <v>2</v>
      </c>
      <c r="C414" s="6">
        <v>410</v>
      </c>
      <c r="D414" s="7">
        <v>18.824596071589671</v>
      </c>
      <c r="E414" s="6">
        <f t="shared" si="93"/>
        <v>23.086290002677583</v>
      </c>
      <c r="F414" s="6">
        <f t="shared" si="94"/>
        <v>0.81540152486200101</v>
      </c>
      <c r="G414">
        <f t="shared" si="95"/>
        <v>0.82306137189660389</v>
      </c>
      <c r="H414">
        <f t="shared" si="96"/>
        <v>19.001433521606661</v>
      </c>
      <c r="I414" s="4">
        <f t="shared" si="97"/>
        <v>0.17683745001698981</v>
      </c>
      <c r="J414" s="5">
        <f t="shared" si="98"/>
        <v>3.1271483728511365E-2</v>
      </c>
    </row>
    <row r="415" spans="1:10" x14ac:dyDescent="0.25">
      <c r="A415">
        <v>2012</v>
      </c>
      <c r="B415" s="6">
        <v>3</v>
      </c>
      <c r="C415" s="6">
        <v>411</v>
      </c>
      <c r="D415" s="7">
        <v>18.213396286865407</v>
      </c>
      <c r="E415" s="6">
        <f t="shared" si="93"/>
        <v>23.116321696052292</v>
      </c>
      <c r="F415" s="6">
        <f t="shared" si="94"/>
        <v>0.78790200821507927</v>
      </c>
      <c r="G415">
        <f t="shared" si="95"/>
        <v>0.78408852525718453</v>
      </c>
      <c r="H415">
        <f t="shared" si="96"/>
        <v>18.1252425880283</v>
      </c>
      <c r="I415" s="4">
        <f t="shared" si="97"/>
        <v>-8.8153698837107441E-2</v>
      </c>
      <c r="J415" s="5">
        <f t="shared" si="98"/>
        <v>7.7710746186634375E-3</v>
      </c>
    </row>
    <row r="416" spans="1:10" x14ac:dyDescent="0.25">
      <c r="A416">
        <v>2012</v>
      </c>
      <c r="B416" s="6">
        <v>4</v>
      </c>
      <c r="C416" s="6">
        <v>412</v>
      </c>
      <c r="D416" s="7">
        <v>17.072594915874578</v>
      </c>
      <c r="E416" s="6">
        <f t="shared" si="93"/>
        <v>23.146392456016169</v>
      </c>
      <c r="F416" s="6">
        <f t="shared" si="94"/>
        <v>0.73759204369824383</v>
      </c>
      <c r="G416">
        <f t="shared" si="95"/>
        <v>0.77369478745822873</v>
      </c>
      <c r="H416">
        <f t="shared" si="96"/>
        <v>17.908243191682178</v>
      </c>
      <c r="I416" s="4">
        <f t="shared" si="97"/>
        <v>0.83564827580759982</v>
      </c>
      <c r="J416" s="5">
        <f t="shared" si="98"/>
        <v>0.69830804086021436</v>
      </c>
    </row>
    <row r="417" spans="1:10" x14ac:dyDescent="0.25">
      <c r="A417">
        <v>2012</v>
      </c>
      <c r="B417" s="6">
        <v>5</v>
      </c>
      <c r="C417" s="6">
        <v>413</v>
      </c>
      <c r="D417" s="7">
        <v>17.689501119863309</v>
      </c>
      <c r="E417" s="6">
        <f t="shared" si="93"/>
        <v>23.176502333388811</v>
      </c>
      <c r="F417" s="6">
        <f t="shared" si="94"/>
        <v>0.76325154095315095</v>
      </c>
      <c r="G417">
        <f t="shared" si="95"/>
        <v>0.75346865662854667</v>
      </c>
      <c r="H417">
        <f t="shared" si="96"/>
        <v>17.462768078486846</v>
      </c>
      <c r="I417" s="4">
        <f t="shared" si="97"/>
        <v>-0.22673304137646255</v>
      </c>
      <c r="J417" s="5">
        <f t="shared" si="98"/>
        <v>5.140787205182068E-2</v>
      </c>
    </row>
    <row r="418" spans="1:10" x14ac:dyDescent="0.25">
      <c r="A418">
        <v>2012</v>
      </c>
      <c r="B418" s="6">
        <v>6</v>
      </c>
      <c r="C418" s="6">
        <v>414</v>
      </c>
      <c r="D418" s="7">
        <v>19.118032137429598</v>
      </c>
      <c r="E418" s="6">
        <f t="shared" si="93"/>
        <v>23.206651379055909</v>
      </c>
      <c r="F418" s="6">
        <f t="shared" si="94"/>
        <v>0.82381692322416211</v>
      </c>
      <c r="G418">
        <f t="shared" si="95"/>
        <v>0.78013861363950232</v>
      </c>
      <c r="H418">
        <f t="shared" si="96"/>
        <v>18.104404834071921</v>
      </c>
      <c r="I418" s="4">
        <f t="shared" si="97"/>
        <v>-1.0136273033576764</v>
      </c>
      <c r="J418" s="5">
        <f t="shared" si="98"/>
        <v>1.027440310112155</v>
      </c>
    </row>
    <row r="419" spans="1:10" x14ac:dyDescent="0.25">
      <c r="A419">
        <v>2012</v>
      </c>
      <c r="B419" s="6">
        <v>7</v>
      </c>
      <c r="C419" s="6">
        <v>415</v>
      </c>
      <c r="D419" s="7">
        <v>18.515042885634006</v>
      </c>
      <c r="E419" s="6">
        <f t="shared" si="93"/>
        <v>23.236839643969361</v>
      </c>
      <c r="F419" s="6">
        <f t="shared" si="94"/>
        <v>0.79679694697377668</v>
      </c>
      <c r="G419">
        <f t="shared" si="95"/>
        <v>0.81032923027351311</v>
      </c>
      <c r="H419">
        <f t="shared" si="96"/>
        <v>18.829490382686746</v>
      </c>
      <c r="I419" s="4">
        <f t="shared" si="97"/>
        <v>0.31444749705273978</v>
      </c>
      <c r="J419" s="5">
        <f t="shared" si="98"/>
        <v>9.8877228402732789E-2</v>
      </c>
    </row>
    <row r="420" spans="1:10" x14ac:dyDescent="0.25">
      <c r="A420">
        <v>2012</v>
      </c>
      <c r="B420" s="6">
        <v>8</v>
      </c>
      <c r="C420" s="6">
        <v>416</v>
      </c>
      <c r="D420" s="7">
        <v>19.496946741945862</v>
      </c>
      <c r="E420" s="6">
        <f t="shared" si="93"/>
        <v>23.26706717914734</v>
      </c>
      <c r="F420" s="6">
        <f t="shared" si="94"/>
        <v>0.83796322896336606</v>
      </c>
      <c r="G420">
        <f t="shared" si="95"/>
        <v>0.88188374645635181</v>
      </c>
      <c r="H420">
        <f t="shared" si="96"/>
        <v>20.518848372998079</v>
      </c>
      <c r="I420" s="4">
        <f t="shared" si="97"/>
        <v>1.0219016310522164</v>
      </c>
      <c r="J420" s="5">
        <f t="shared" si="98"/>
        <v>1.0442829435471803</v>
      </c>
    </row>
    <row r="421" spans="1:10" x14ac:dyDescent="0.25">
      <c r="A421">
        <v>2012</v>
      </c>
      <c r="B421" s="6">
        <v>9</v>
      </c>
      <c r="C421" s="6">
        <v>417</v>
      </c>
      <c r="D421" s="7">
        <v>21.220512696930346</v>
      </c>
      <c r="E421" s="6">
        <f t="shared" si="93"/>
        <v>23.297334035674393</v>
      </c>
      <c r="F421" s="6">
        <f t="shared" si="94"/>
        <v>0.91085583717158869</v>
      </c>
      <c r="G421">
        <f t="shared" si="95"/>
        <v>0.98921104236092727</v>
      </c>
      <c r="H421">
        <f t="shared" si="96"/>
        <v>23.045980085660176</v>
      </c>
      <c r="I421" s="4">
        <f t="shared" si="97"/>
        <v>1.8254673887298303</v>
      </c>
      <c r="J421" s="5">
        <f t="shared" si="98"/>
        <v>3.3323311873161052</v>
      </c>
    </row>
    <row r="422" spans="1:10" x14ac:dyDescent="0.25">
      <c r="A422">
        <v>2012</v>
      </c>
      <c r="B422" s="6">
        <v>10</v>
      </c>
      <c r="C422" s="6">
        <v>418</v>
      </c>
      <c r="D422" s="7">
        <v>24.522446524651613</v>
      </c>
      <c r="E422" s="6">
        <f t="shared" si="93"/>
        <v>23.327640264701511</v>
      </c>
      <c r="F422" s="6">
        <f t="shared" si="94"/>
        <v>1.0512184792971981</v>
      </c>
      <c r="G422">
        <f t="shared" si="95"/>
        <v>1.0271092697684212</v>
      </c>
      <c r="H422">
        <f t="shared" si="96"/>
        <v>23.960035557697989</v>
      </c>
      <c r="I422" s="4">
        <f t="shared" si="97"/>
        <v>-0.56241096695362458</v>
      </c>
      <c r="J422" s="5">
        <f t="shared" si="98"/>
        <v>0.31630609574971102</v>
      </c>
    </row>
    <row r="423" spans="1:10" x14ac:dyDescent="0.25">
      <c r="A423">
        <v>2012</v>
      </c>
      <c r="B423" s="6">
        <v>11</v>
      </c>
      <c r="C423" s="6">
        <v>419</v>
      </c>
      <c r="D423" s="7">
        <v>26.768941358766178</v>
      </c>
      <c r="E423" s="6">
        <f t="shared" si="93"/>
        <v>23.357985917446225</v>
      </c>
      <c r="F423" s="6">
        <f t="shared" si="94"/>
        <v>1.1460295186997389</v>
      </c>
      <c r="G423">
        <f t="shared" si="95"/>
        <v>1.0926895329076349</v>
      </c>
      <c r="H423">
        <f t="shared" si="96"/>
        <v>25.523026721797429</v>
      </c>
      <c r="I423" s="4">
        <f t="shared" si="97"/>
        <v>-1.2459146369687488</v>
      </c>
      <c r="J423" s="5">
        <f t="shared" si="98"/>
        <v>1.5523032826129692</v>
      </c>
    </row>
    <row r="424" spans="1:10" x14ac:dyDescent="0.25">
      <c r="A424">
        <v>2012</v>
      </c>
      <c r="B424" s="6">
        <v>12</v>
      </c>
      <c r="C424" s="6">
        <v>420</v>
      </c>
      <c r="D424" s="7">
        <v>24.91989702728117</v>
      </c>
      <c r="E424" s="6">
        <f t="shared" si="93"/>
        <v>23.388371045192702</v>
      </c>
      <c r="F424" s="6">
        <f t="shared" si="94"/>
        <v>1.0654823706674204</v>
      </c>
      <c r="G424">
        <f t="shared" si="95"/>
        <v>1.089267148138255</v>
      </c>
      <c r="H424">
        <f t="shared" si="96"/>
        <v>25.476184227996391</v>
      </c>
      <c r="I424" s="4">
        <f t="shared" si="97"/>
        <v>0.55628720071522153</v>
      </c>
      <c r="J424" s="5">
        <f t="shared" si="98"/>
        <v>0.30945544967957717</v>
      </c>
    </row>
    <row r="425" spans="1:10" x14ac:dyDescent="0.25">
      <c r="A425">
        <v>2012</v>
      </c>
      <c r="B425" s="6">
        <v>13</v>
      </c>
      <c r="C425" s="6">
        <v>421</v>
      </c>
      <c r="D425" s="7">
        <v>25.384512899098038</v>
      </c>
      <c r="E425" s="6">
        <f t="shared" si="93"/>
        <v>23.418795699291813</v>
      </c>
      <c r="F425" s="6">
        <f t="shared" si="94"/>
        <v>1.0839375869300429</v>
      </c>
      <c r="G425">
        <f t="shared" si="95"/>
        <v>1.1336758118692174</v>
      </c>
      <c r="H425">
        <f t="shared" si="96"/>
        <v>26.549322227393983</v>
      </c>
      <c r="I425" s="4">
        <f t="shared" si="97"/>
        <v>1.1648093282959451</v>
      </c>
      <c r="J425" s="5">
        <f t="shared" si="98"/>
        <v>1.3567807712852507</v>
      </c>
    </row>
    <row r="426" spans="1:10" x14ac:dyDescent="0.25">
      <c r="A426">
        <v>2012</v>
      </c>
      <c r="B426" s="6">
        <v>14</v>
      </c>
      <c r="C426" s="6">
        <v>422</v>
      </c>
      <c r="D426" s="7">
        <v>28.435957741805268</v>
      </c>
      <c r="E426" s="6">
        <f t="shared" si="93"/>
        <v>23.44925993116123</v>
      </c>
      <c r="F426" s="6">
        <f t="shared" si="94"/>
        <v>1.2126590700637558</v>
      </c>
      <c r="G426">
        <f t="shared" si="95"/>
        <v>1.174941005704121</v>
      </c>
      <c r="H426">
        <f t="shared" si="96"/>
        <v>27.551497046535921</v>
      </c>
      <c r="I426" s="4">
        <f t="shared" si="97"/>
        <v>-0.88446069526934679</v>
      </c>
      <c r="J426" s="5">
        <f t="shared" si="98"/>
        <v>0.78227072147633636</v>
      </c>
    </row>
    <row r="427" spans="1:10" x14ac:dyDescent="0.25">
      <c r="A427">
        <v>2012</v>
      </c>
      <c r="B427" s="6">
        <v>15</v>
      </c>
      <c r="C427" s="6">
        <v>423</v>
      </c>
      <c r="D427" s="7">
        <v>27.735315047357709</v>
      </c>
      <c r="E427" s="6">
        <f t="shared" si="93"/>
        <v>23.479763792285507</v>
      </c>
      <c r="F427" s="6">
        <f t="shared" si="94"/>
        <v>1.1812433588650668</v>
      </c>
      <c r="G427">
        <f t="shared" si="95"/>
        <v>1.1743772411810198</v>
      </c>
      <c r="H427">
        <f t="shared" si="96"/>
        <v>27.574100225966252</v>
      </c>
      <c r="I427" s="4">
        <f t="shared" si="97"/>
        <v>-0.16121482139145726</v>
      </c>
      <c r="J427" s="5">
        <f t="shared" si="98"/>
        <v>2.5990218636279466E-2</v>
      </c>
    </row>
    <row r="428" spans="1:10" x14ac:dyDescent="0.25">
      <c r="A428">
        <v>2012</v>
      </c>
      <c r="B428" s="6">
        <v>16</v>
      </c>
      <c r="C428" s="6">
        <v>424</v>
      </c>
      <c r="D428" s="7">
        <v>28.23826051170446</v>
      </c>
      <c r="E428" s="6">
        <f t="shared" si="93"/>
        <v>23.51030733421619</v>
      </c>
      <c r="F428" s="6">
        <f t="shared" si="94"/>
        <v>1.2011012918834689</v>
      </c>
      <c r="G428">
        <f t="shared" si="95"/>
        <v>1.1963311887595514</v>
      </c>
      <c r="H428">
        <f t="shared" si="96"/>
        <v>28.126113921245253</v>
      </c>
      <c r="I428" s="4">
        <f t="shared" si="97"/>
        <v>-0.11214659045920783</v>
      </c>
      <c r="J428" s="5">
        <f t="shared" si="98"/>
        <v>1.2576857751625285E-2</v>
      </c>
    </row>
    <row r="429" spans="1:10" x14ac:dyDescent="0.25">
      <c r="A429">
        <v>2012</v>
      </c>
      <c r="B429" s="6">
        <v>17</v>
      </c>
      <c r="C429" s="6">
        <v>425</v>
      </c>
      <c r="D429" s="7">
        <v>31.314101863839642</v>
      </c>
      <c r="E429" s="6">
        <f t="shared" si="93"/>
        <v>23.540890608571853</v>
      </c>
      <c r="F429" s="6">
        <f t="shared" si="94"/>
        <v>1.3302003898033221</v>
      </c>
      <c r="G429">
        <f t="shared" si="95"/>
        <v>1.1911013359008755</v>
      </c>
      <c r="H429">
        <f t="shared" si="96"/>
        <v>28.039586252166309</v>
      </c>
      <c r="I429" s="4">
        <f t="shared" si="97"/>
        <v>-3.2745156116733334</v>
      </c>
      <c r="J429" s="5">
        <f t="shared" si="98"/>
        <v>10.722452491092385</v>
      </c>
    </row>
    <row r="430" spans="1:10" x14ac:dyDescent="0.25">
      <c r="A430">
        <v>2012</v>
      </c>
      <c r="B430" s="6">
        <v>18</v>
      </c>
      <c r="C430" s="6">
        <v>426</v>
      </c>
      <c r="D430" s="7">
        <v>26.726591920218706</v>
      </c>
      <c r="E430" s="6">
        <f t="shared" si="93"/>
        <v>23.571513667038253</v>
      </c>
      <c r="F430" s="6">
        <f t="shared" si="94"/>
        <v>1.133851321461482</v>
      </c>
      <c r="G430">
        <f t="shared" si="95"/>
        <v>1.2038293859259221</v>
      </c>
      <c r="H430">
        <f t="shared" si="96"/>
        <v>28.37608082313514</v>
      </c>
      <c r="I430" s="4">
        <f t="shared" si="97"/>
        <v>1.6494889029164348</v>
      </c>
      <c r="J430" s="5">
        <f t="shared" si="98"/>
        <v>2.7208136408444639</v>
      </c>
    </row>
    <row r="431" spans="1:10" x14ac:dyDescent="0.25">
      <c r="A431">
        <v>2012</v>
      </c>
      <c r="B431" s="6">
        <v>19</v>
      </c>
      <c r="C431" s="6">
        <v>427</v>
      </c>
      <c r="D431" s="7">
        <v>25.81011767651119</v>
      </c>
      <c r="E431" s="6">
        <f t="shared" si="93"/>
        <v>23.60217656136836</v>
      </c>
      <c r="F431" s="6">
        <f t="shared" si="94"/>
        <v>1.0935481992265388</v>
      </c>
      <c r="G431">
        <f t="shared" si="95"/>
        <v>1.1549675253573866</v>
      </c>
      <c r="H431">
        <f t="shared" si="96"/>
        <v>27.259747456131727</v>
      </c>
      <c r="I431" s="4">
        <f t="shared" si="97"/>
        <v>1.4496297796205369</v>
      </c>
      <c r="J431" s="5">
        <f t="shared" si="98"/>
        <v>2.1014264979626862</v>
      </c>
    </row>
    <row r="432" spans="1:10" x14ac:dyDescent="0.25">
      <c r="A432">
        <v>2012</v>
      </c>
      <c r="B432" s="6">
        <v>20</v>
      </c>
      <c r="C432" s="6">
        <v>428</v>
      </c>
      <c r="D432" s="7">
        <v>27.59275359780796</v>
      </c>
      <c r="E432" s="6">
        <f t="shared" si="93"/>
        <v>23.632879343382477</v>
      </c>
      <c r="F432" s="6">
        <f t="shared" si="94"/>
        <v>1.1675578416361823</v>
      </c>
      <c r="G432">
        <f t="shared" si="95"/>
        <v>1.1302576191698797</v>
      </c>
      <c r="H432">
        <f t="shared" si="96"/>
        <v>26.711241940780507</v>
      </c>
      <c r="I432" s="4">
        <f t="shared" si="97"/>
        <v>-0.8815116570274526</v>
      </c>
      <c r="J432" s="5">
        <f t="shared" si="98"/>
        <v>0.77706280147528517</v>
      </c>
    </row>
    <row r="433" spans="1:10" x14ac:dyDescent="0.25">
      <c r="A433">
        <v>2012</v>
      </c>
      <c r="B433" s="6">
        <v>21</v>
      </c>
      <c r="C433" s="6">
        <v>429</v>
      </c>
      <c r="D433" s="7">
        <v>25.155365319756214</v>
      </c>
      <c r="E433" s="6">
        <f t="shared" si="93"/>
        <v>23.663622064968301</v>
      </c>
      <c r="F433" s="6">
        <f t="shared" si="94"/>
        <v>1.063039514859236</v>
      </c>
      <c r="G433">
        <f t="shared" si="95"/>
        <v>1.1082606466464826</v>
      </c>
      <c r="H433">
        <f t="shared" si="96"/>
        <v>26.225461091719744</v>
      </c>
      <c r="I433" s="4">
        <f t="shared" si="97"/>
        <v>1.0700957719635298</v>
      </c>
      <c r="J433" s="5">
        <f t="shared" si="98"/>
        <v>1.1451049611742228</v>
      </c>
    </row>
    <row r="434" spans="1:10" x14ac:dyDescent="0.25">
      <c r="A434">
        <v>2012</v>
      </c>
      <c r="B434" s="6">
        <v>22</v>
      </c>
      <c r="C434" s="6">
        <v>430</v>
      </c>
      <c r="D434" s="7">
        <v>23.472647352399775</v>
      </c>
      <c r="E434" s="6">
        <f t="shared" si="93"/>
        <v>23.694404778081051</v>
      </c>
      <c r="F434" s="6">
        <f t="shared" si="94"/>
        <v>0.99064093705842249</v>
      </c>
      <c r="G434">
        <f t="shared" si="95"/>
        <v>1.0779945497435119</v>
      </c>
      <c r="H434">
        <f t="shared" si="96"/>
        <v>25.542439210188</v>
      </c>
      <c r="I434" s="4">
        <f t="shared" si="97"/>
        <v>2.0697918577882248</v>
      </c>
      <c r="J434" s="5">
        <f t="shared" si="98"/>
        <v>4.2840383345664312</v>
      </c>
    </row>
    <row r="435" spans="1:10" x14ac:dyDescent="0.25">
      <c r="A435">
        <v>2012</v>
      </c>
      <c r="B435" s="6">
        <v>23</v>
      </c>
      <c r="C435" s="6">
        <v>431</v>
      </c>
      <c r="D435" s="7">
        <v>25.182492426620488</v>
      </c>
      <c r="E435" s="6">
        <f t="shared" si="93"/>
        <v>23.725227534743517</v>
      </c>
      <c r="F435" s="6">
        <f t="shared" si="94"/>
        <v>1.0614225886661333</v>
      </c>
      <c r="G435">
        <f t="shared" si="95"/>
        <v>1.0313155336648572</v>
      </c>
      <c r="H435">
        <f t="shared" si="96"/>
        <v>24.468195696314176</v>
      </c>
      <c r="I435" s="4">
        <f t="shared" si="97"/>
        <v>-0.71429673030631236</v>
      </c>
      <c r="J435" s="5">
        <f t="shared" si="98"/>
        <v>0.51021981892628876</v>
      </c>
    </row>
    <row r="436" spans="1:10" x14ac:dyDescent="0.25">
      <c r="A436">
        <v>2012</v>
      </c>
      <c r="B436" s="6">
        <v>24</v>
      </c>
      <c r="C436" s="6">
        <v>432</v>
      </c>
      <c r="D436" s="7">
        <v>20.45957176741981</v>
      </c>
      <c r="E436" s="6">
        <f t="shared" si="93"/>
        <v>23.756090387046164</v>
      </c>
      <c r="F436" s="6">
        <f t="shared" si="94"/>
        <v>0.8612348005956445</v>
      </c>
      <c r="G436">
        <f t="shared" si="95"/>
        <v>0.93879604034404873</v>
      </c>
      <c r="H436">
        <f t="shared" si="96"/>
        <v>22.302123589414258</v>
      </c>
      <c r="I436" s="4">
        <f t="shared" si="97"/>
        <v>1.8425518219944479</v>
      </c>
      <c r="J436" s="5">
        <f t="shared" si="98"/>
        <v>3.3949972167350597</v>
      </c>
    </row>
    <row r="437" spans="1:10" x14ac:dyDescent="0.25">
      <c r="A437">
        <v>2013</v>
      </c>
      <c r="B437" s="6">
        <v>1</v>
      </c>
      <c r="C437" s="6">
        <v>433</v>
      </c>
      <c r="D437" s="7">
        <v>20.457971500772796</v>
      </c>
      <c r="E437" s="6">
        <f t="shared" si="93"/>
        <v>23.786993387147216</v>
      </c>
      <c r="F437" s="6">
        <f t="shared" si="94"/>
        <v>0.86004864792314673</v>
      </c>
      <c r="G437">
        <f t="shared" si="95"/>
        <v>0.89289758795302399</v>
      </c>
      <c r="H437">
        <f t="shared" si="96"/>
        <v>21.239349020038283</v>
      </c>
      <c r="I437" s="4">
        <f t="shared" si="97"/>
        <v>0.7813775192654866</v>
      </c>
      <c r="J437" s="5">
        <f t="shared" si="98"/>
        <v>0.61055082761348589</v>
      </c>
    </row>
    <row r="438" spans="1:10" x14ac:dyDescent="0.25">
      <c r="A438">
        <v>2013</v>
      </c>
      <c r="B438" s="6">
        <v>2</v>
      </c>
      <c r="C438" s="6">
        <v>434</v>
      </c>
      <c r="D438" s="7">
        <v>18.201017845354233</v>
      </c>
      <c r="E438" s="6">
        <f t="shared" si="93"/>
        <v>23.817936587272751</v>
      </c>
      <c r="F438" s="6">
        <f t="shared" si="94"/>
        <v>0.76417273925735663</v>
      </c>
      <c r="G438">
        <f t="shared" si="95"/>
        <v>0.82306137189660389</v>
      </c>
      <c r="H438">
        <f t="shared" si="96"/>
        <v>19.603623563267025</v>
      </c>
      <c r="I438" s="4">
        <f t="shared" si="97"/>
        <v>1.4026057179127918</v>
      </c>
      <c r="J438" s="5">
        <f t="shared" si="98"/>
        <v>1.9673027999216579</v>
      </c>
    </row>
    <row r="439" spans="1:10" x14ac:dyDescent="0.25">
      <c r="A439">
        <v>2013</v>
      </c>
      <c r="B439" s="6">
        <v>3</v>
      </c>
      <c r="C439" s="6">
        <v>435</v>
      </c>
      <c r="D439" s="7">
        <v>17.525296104935297</v>
      </c>
      <c r="E439" s="6">
        <f t="shared" si="93"/>
        <v>23.848920039716795</v>
      </c>
      <c r="F439" s="6">
        <f t="shared" si="94"/>
        <v>0.73484652872119782</v>
      </c>
      <c r="G439">
        <f t="shared" si="95"/>
        <v>0.78408852525718453</v>
      </c>
      <c r="H439">
        <f t="shared" si="96"/>
        <v>18.699664542918057</v>
      </c>
      <c r="I439" s="4">
        <f t="shared" si="97"/>
        <v>1.1743684379827606</v>
      </c>
      <c r="J439" s="5">
        <f t="shared" si="98"/>
        <v>1.379141228130069</v>
      </c>
    </row>
    <row r="440" spans="1:10" x14ac:dyDescent="0.25">
      <c r="A440">
        <v>2013</v>
      </c>
      <c r="B440" s="6">
        <v>4</v>
      </c>
      <c r="C440" s="6">
        <v>436</v>
      </c>
      <c r="D440" s="7">
        <v>18.505640287979805</v>
      </c>
      <c r="E440" s="6">
        <f t="shared" si="93"/>
        <v>23.879943796841378</v>
      </c>
      <c r="F440" s="6">
        <f t="shared" si="94"/>
        <v>0.7749448845196848</v>
      </c>
      <c r="G440">
        <f t="shared" si="95"/>
        <v>0.77369478745822873</v>
      </c>
      <c r="H440">
        <f t="shared" si="96"/>
        <v>18.475788040411636</v>
      </c>
      <c r="I440" s="4">
        <f t="shared" si="97"/>
        <v>-2.9852247568168622E-2</v>
      </c>
      <c r="J440" s="5">
        <f t="shared" si="98"/>
        <v>8.9115668487122943E-4</v>
      </c>
    </row>
    <row r="441" spans="1:10" x14ac:dyDescent="0.25">
      <c r="A441">
        <v>2013</v>
      </c>
      <c r="B441" s="6">
        <v>5</v>
      </c>
      <c r="C441" s="6">
        <v>437</v>
      </c>
      <c r="D441" s="7">
        <v>17.875139338261558</v>
      </c>
      <c r="E441" s="6">
        <f t="shared" si="93"/>
        <v>23.911007911076659</v>
      </c>
      <c r="F441" s="6">
        <f t="shared" si="94"/>
        <v>0.74756946276534775</v>
      </c>
      <c r="G441">
        <f t="shared" si="95"/>
        <v>0.75346865662854667</v>
      </c>
      <c r="H441">
        <f t="shared" si="96"/>
        <v>18.016195009393481</v>
      </c>
      <c r="I441" s="4">
        <f t="shared" si="97"/>
        <v>0.14105567113192308</v>
      </c>
      <c r="J441" s="5">
        <f t="shared" si="98"/>
        <v>1.9896702358477236E-2</v>
      </c>
    </row>
    <row r="442" spans="1:10" x14ac:dyDescent="0.25">
      <c r="A442">
        <v>2013</v>
      </c>
      <c r="B442" s="6">
        <v>6</v>
      </c>
      <c r="C442" s="6">
        <v>438</v>
      </c>
      <c r="D442" s="7">
        <v>16.656107867647481</v>
      </c>
      <c r="E442" s="6">
        <f t="shared" si="93"/>
        <v>23.942112434921007</v>
      </c>
      <c r="F442" s="6">
        <f t="shared" si="94"/>
        <v>0.69568246799115141</v>
      </c>
      <c r="G442">
        <f t="shared" si="95"/>
        <v>0.78013861363950232</v>
      </c>
      <c r="H442">
        <f t="shared" si="96"/>
        <v>18.678166402580363</v>
      </c>
      <c r="I442" s="4">
        <f t="shared" si="97"/>
        <v>2.0220585349328815</v>
      </c>
      <c r="J442" s="5">
        <f t="shared" si="98"/>
        <v>4.088720718694911</v>
      </c>
    </row>
    <row r="443" spans="1:10" x14ac:dyDescent="0.25">
      <c r="A443">
        <v>2013</v>
      </c>
      <c r="B443" s="6">
        <v>7</v>
      </c>
      <c r="C443" s="6">
        <v>439</v>
      </c>
      <c r="D443" s="7">
        <v>21.181416926855803</v>
      </c>
      <c r="E443" s="6">
        <f t="shared" si="93"/>
        <v>23.973257420941067</v>
      </c>
      <c r="F443" s="6">
        <f t="shared" si="94"/>
        <v>0.88354354833538218</v>
      </c>
      <c r="G443">
        <f t="shared" si="95"/>
        <v>0.81032923027351311</v>
      </c>
      <c r="H443">
        <f t="shared" si="96"/>
        <v>19.426231233059962</v>
      </c>
      <c r="I443" s="4">
        <f t="shared" si="97"/>
        <v>-1.7551856937958412</v>
      </c>
      <c r="J443" s="5">
        <f t="shared" si="98"/>
        <v>3.0806768197055883</v>
      </c>
    </row>
    <row r="444" spans="1:10" x14ac:dyDescent="0.25">
      <c r="A444">
        <v>2013</v>
      </c>
      <c r="B444" s="6">
        <v>8</v>
      </c>
      <c r="C444" s="6">
        <v>440</v>
      </c>
      <c r="D444" s="7">
        <v>21.419365712696106</v>
      </c>
      <c r="E444" s="6">
        <f t="shared" si="93"/>
        <v>24.004442921771869</v>
      </c>
      <c r="F444" s="6">
        <f t="shared" si="94"/>
        <v>0.89230838568092263</v>
      </c>
      <c r="G444">
        <f t="shared" si="95"/>
        <v>0.88188374645635181</v>
      </c>
      <c r="H444">
        <f t="shared" si="96"/>
        <v>21.169128055449832</v>
      </c>
      <c r="I444" s="4">
        <f t="shared" si="97"/>
        <v>-0.25023765724627367</v>
      </c>
      <c r="J444" s="5">
        <f t="shared" si="98"/>
        <v>6.2618885104103544E-2</v>
      </c>
    </row>
    <row r="445" spans="1:10" x14ac:dyDescent="0.25">
      <c r="A445">
        <v>2013</v>
      </c>
      <c r="B445" s="6">
        <v>9</v>
      </c>
      <c r="C445" s="6">
        <v>441</v>
      </c>
      <c r="D445" s="7">
        <v>24.547722810482096</v>
      </c>
      <c r="E445" s="6">
        <f t="shared" si="93"/>
        <v>24.035668990116928</v>
      </c>
      <c r="F445" s="6">
        <f t="shared" si="94"/>
        <v>1.0213039138030948</v>
      </c>
      <c r="G445">
        <f t="shared" si="95"/>
        <v>0.98921104236092727</v>
      </c>
      <c r="H445">
        <f t="shared" si="96"/>
        <v>23.776349175555783</v>
      </c>
      <c r="I445" s="4">
        <f t="shared" si="97"/>
        <v>-0.77137363492631295</v>
      </c>
      <c r="J445" s="5">
        <f t="shared" si="98"/>
        <v>0.59501728465943271</v>
      </c>
    </row>
    <row r="446" spans="1:10" x14ac:dyDescent="0.25">
      <c r="A446">
        <v>2013</v>
      </c>
      <c r="B446" s="6">
        <v>10</v>
      </c>
      <c r="C446" s="6">
        <v>442</v>
      </c>
      <c r="D446" s="7">
        <v>24.336072006297471</v>
      </c>
      <c r="E446" s="6">
        <f t="shared" si="93"/>
        <v>24.066935678748298</v>
      </c>
      <c r="F446" s="6">
        <f t="shared" si="94"/>
        <v>1.0111828248989267</v>
      </c>
      <c r="G446">
        <f t="shared" si="95"/>
        <v>1.0271092697684212</v>
      </c>
      <c r="H446">
        <f t="shared" si="96"/>
        <v>24.719372730562725</v>
      </c>
      <c r="I446" s="4">
        <f t="shared" si="97"/>
        <v>0.38330072426525419</v>
      </c>
      <c r="J446" s="5">
        <f t="shared" si="98"/>
        <v>0.14691944522226841</v>
      </c>
    </row>
    <row r="447" spans="1:10" x14ac:dyDescent="0.25">
      <c r="A447">
        <v>2013</v>
      </c>
      <c r="B447" s="6">
        <v>11</v>
      </c>
      <c r="C447" s="6">
        <v>443</v>
      </c>
      <c r="D447" s="7">
        <v>25.229377291411915</v>
      </c>
      <c r="E447" s="6">
        <f t="shared" si="93"/>
        <v>24.098243040506695</v>
      </c>
      <c r="F447" s="6">
        <f t="shared" si="94"/>
        <v>1.0469384531064734</v>
      </c>
      <c r="G447">
        <f t="shared" si="95"/>
        <v>1.0926895329076349</v>
      </c>
      <c r="H447">
        <f t="shared" si="96"/>
        <v>26.331897931825925</v>
      </c>
      <c r="I447" s="4">
        <f t="shared" si="97"/>
        <v>1.10252064041401</v>
      </c>
      <c r="J447" s="5">
        <f t="shared" si="98"/>
        <v>1.2155517625389187</v>
      </c>
    </row>
    <row r="448" spans="1:10" x14ac:dyDescent="0.25">
      <c r="A448">
        <v>2013</v>
      </c>
      <c r="B448" s="6">
        <v>12</v>
      </c>
      <c r="C448" s="6">
        <v>444</v>
      </c>
      <c r="D448" s="7">
        <v>26.543333610731427</v>
      </c>
      <c r="E448" s="6">
        <f t="shared" si="93"/>
        <v>24.129591128301563</v>
      </c>
      <c r="F448" s="6">
        <f t="shared" si="94"/>
        <v>1.1000324651004463</v>
      </c>
      <c r="G448">
        <f t="shared" si="95"/>
        <v>1.089267148138255</v>
      </c>
      <c r="H448">
        <f t="shared" si="96"/>
        <v>26.28357091406718</v>
      </c>
      <c r="I448" s="4">
        <f t="shared" si="97"/>
        <v>-0.25976269666424656</v>
      </c>
      <c r="J448" s="5">
        <f t="shared" si="98"/>
        <v>6.7476658578281376E-2</v>
      </c>
    </row>
    <row r="449" spans="1:10" x14ac:dyDescent="0.25">
      <c r="A449">
        <v>2013</v>
      </c>
      <c r="B449" s="6">
        <v>13</v>
      </c>
      <c r="C449" s="6">
        <v>445</v>
      </c>
      <c r="D449" s="7">
        <v>24.75530082600655</v>
      </c>
      <c r="E449" s="6">
        <f t="shared" si="93"/>
        <v>24.160979995111184</v>
      </c>
      <c r="F449" s="6">
        <f t="shared" si="94"/>
        <v>1.0245983743629448</v>
      </c>
      <c r="G449">
        <f t="shared" si="95"/>
        <v>1.1336758118692174</v>
      </c>
      <c r="H449">
        <f t="shared" si="96"/>
        <v>27.390718611513591</v>
      </c>
      <c r="I449" s="4">
        <f t="shared" si="97"/>
        <v>2.6354177855070411</v>
      </c>
      <c r="J449" s="5">
        <f t="shared" si="98"/>
        <v>6.9454269041668368</v>
      </c>
    </row>
    <row r="450" spans="1:10" x14ac:dyDescent="0.25">
      <c r="A450">
        <v>2013</v>
      </c>
      <c r="B450" s="6">
        <v>14</v>
      </c>
      <c r="C450" s="6">
        <v>446</v>
      </c>
      <c r="D450" s="7">
        <v>26.902889612686995</v>
      </c>
      <c r="E450" s="6">
        <f t="shared" si="93"/>
        <v>24.192409693982746</v>
      </c>
      <c r="F450" s="6">
        <f t="shared" si="94"/>
        <v>1.1120384431724637</v>
      </c>
      <c r="G450">
        <f t="shared" si="95"/>
        <v>1.174941005704121</v>
      </c>
      <c r="H450">
        <f t="shared" si="96"/>
        <v>28.424654176254215</v>
      </c>
      <c r="I450" s="4">
        <f t="shared" si="97"/>
        <v>1.5217645635672206</v>
      </c>
      <c r="J450" s="5">
        <f t="shared" si="98"/>
        <v>2.3157673869289335</v>
      </c>
    </row>
    <row r="451" spans="1:10" x14ac:dyDescent="0.25">
      <c r="A451">
        <v>2013</v>
      </c>
      <c r="B451" s="6">
        <v>15</v>
      </c>
      <c r="C451" s="6">
        <v>447</v>
      </c>
      <c r="D451" s="7">
        <v>30.205678359248807</v>
      </c>
      <c r="E451" s="6">
        <f t="shared" si="93"/>
        <v>24.223880278032446</v>
      </c>
      <c r="F451" s="6">
        <f t="shared" si="94"/>
        <v>1.2469380632895954</v>
      </c>
      <c r="G451">
        <f t="shared" si="95"/>
        <v>1.1743772411810198</v>
      </c>
      <c r="H451">
        <f t="shared" si="96"/>
        <v>28.447973691615061</v>
      </c>
      <c r="I451" s="4">
        <f t="shared" si="97"/>
        <v>-1.757704667633746</v>
      </c>
      <c r="J451" s="5">
        <f t="shared" si="98"/>
        <v>3.0895256986214577</v>
      </c>
    </row>
    <row r="452" spans="1:10" x14ac:dyDescent="0.25">
      <c r="A452">
        <v>2013</v>
      </c>
      <c r="B452" s="6">
        <v>16</v>
      </c>
      <c r="C452" s="6">
        <v>448</v>
      </c>
      <c r="D452" s="7">
        <v>28.686510076702156</v>
      </c>
      <c r="E452" s="6">
        <f t="shared" si="93"/>
        <v>24.255391800445587</v>
      </c>
      <c r="F452" s="6">
        <f t="shared" si="94"/>
        <v>1.1826859080534484</v>
      </c>
      <c r="G452">
        <f t="shared" si="95"/>
        <v>1.1963311887595514</v>
      </c>
      <c r="H452">
        <f t="shared" si="96"/>
        <v>29.017481706455744</v>
      </c>
      <c r="I452" s="4">
        <f t="shared" si="97"/>
        <v>0.33097162975358785</v>
      </c>
      <c r="J452" s="5">
        <f t="shared" si="98"/>
        <v>0.10954221970174603</v>
      </c>
    </row>
    <row r="453" spans="1:10" x14ac:dyDescent="0.25">
      <c r="A453">
        <v>2013</v>
      </c>
      <c r="B453" s="6">
        <v>17</v>
      </c>
      <c r="C453" s="6">
        <v>449</v>
      </c>
      <c r="D453" s="7">
        <v>27.916198837254672</v>
      </c>
      <c r="E453" s="6">
        <f t="shared" si="93"/>
        <v>24.286944314476639</v>
      </c>
      <c r="F453" s="6">
        <f t="shared" si="94"/>
        <v>1.149432323629727</v>
      </c>
      <c r="G453">
        <f t="shared" si="95"/>
        <v>1.1911013359008755</v>
      </c>
      <c r="H453">
        <f t="shared" si="96"/>
        <v>28.928211817923298</v>
      </c>
      <c r="I453" s="4">
        <f t="shared" si="97"/>
        <v>1.0120129806686258</v>
      </c>
      <c r="J453" s="5">
        <f t="shared" si="98"/>
        <v>1.0241702730417963</v>
      </c>
    </row>
    <row r="454" spans="1:10" x14ac:dyDescent="0.25">
      <c r="A454">
        <v>2013</v>
      </c>
      <c r="B454" s="6">
        <v>18</v>
      </c>
      <c r="C454" s="6">
        <v>450</v>
      </c>
      <c r="D454" s="7">
        <v>27.491950816748965</v>
      </c>
      <c r="E454" s="6">
        <f t="shared" ref="E454:E484" si="99">13.548*EXP(0.0013*C454)</f>
        <v>24.318537873449365</v>
      </c>
      <c r="F454" s="6">
        <f t="shared" ref="F454:F484" si="100">D454/E454</f>
        <v>1.1304935748939202</v>
      </c>
      <c r="G454">
        <f t="shared" ref="G454:G484" si="101">AVERAGEIF($B$5:$B$484,B454,$F$5:$F$484)</f>
        <v>1.2038293859259221</v>
      </c>
      <c r="H454">
        <f t="shared" ref="H454:H484" si="102">E454*G454</f>
        <v>29.275370514810831</v>
      </c>
      <c r="I454" s="4">
        <f t="shared" ref="I454:I484" si="103">H454-D454</f>
        <v>1.7834196980618664</v>
      </c>
      <c r="J454" s="5">
        <f t="shared" ref="J454:J484" si="104">I454^2</f>
        <v>3.1805858194350787</v>
      </c>
    </row>
    <row r="455" spans="1:10" x14ac:dyDescent="0.25">
      <c r="A455">
        <v>2013</v>
      </c>
      <c r="B455" s="6">
        <v>19</v>
      </c>
      <c r="C455" s="6">
        <v>451</v>
      </c>
      <c r="D455" s="7">
        <v>26.084358116840871</v>
      </c>
      <c r="E455" s="6">
        <f t="shared" si="99"/>
        <v>24.350172530756883</v>
      </c>
      <c r="F455" s="6">
        <f t="shared" si="100"/>
        <v>1.0712186159623109</v>
      </c>
      <c r="G455">
        <f t="shared" si="101"/>
        <v>1.1549675253573866</v>
      </c>
      <c r="H455">
        <f t="shared" si="102"/>
        <v>28.123658509873689</v>
      </c>
      <c r="I455" s="4">
        <f t="shared" si="103"/>
        <v>2.0393003930328177</v>
      </c>
      <c r="J455" s="5">
        <f t="shared" si="104"/>
        <v>4.1587460930238045</v>
      </c>
    </row>
    <row r="456" spans="1:10" x14ac:dyDescent="0.25">
      <c r="A456">
        <v>2013</v>
      </c>
      <c r="B456" s="6">
        <v>20</v>
      </c>
      <c r="C456" s="6">
        <v>452</v>
      </c>
      <c r="D456" s="7">
        <v>28.46926891862346</v>
      </c>
      <c r="E456" s="6">
        <f t="shared" si="99"/>
        <v>24.381848339861779</v>
      </c>
      <c r="F456" s="6">
        <f t="shared" si="100"/>
        <v>1.1676419491166785</v>
      </c>
      <c r="G456">
        <f t="shared" si="101"/>
        <v>1.1302576191698797</v>
      </c>
      <c r="H456">
        <f t="shared" si="102"/>
        <v>27.557769855573259</v>
      </c>
      <c r="I456" s="4">
        <f t="shared" si="103"/>
        <v>-0.91149906305020068</v>
      </c>
      <c r="J456" s="5">
        <f t="shared" si="104"/>
        <v>0.83083054194139372</v>
      </c>
    </row>
    <row r="457" spans="1:10" x14ac:dyDescent="0.25">
      <c r="A457">
        <v>2013</v>
      </c>
      <c r="B457" s="6">
        <v>21</v>
      </c>
      <c r="C457" s="6">
        <v>453</v>
      </c>
      <c r="D457" s="7">
        <v>29.560821798361083</v>
      </c>
      <c r="E457" s="6">
        <f t="shared" si="99"/>
        <v>24.413565354296168</v>
      </c>
      <c r="F457" s="6">
        <f t="shared" si="100"/>
        <v>1.2108359172192409</v>
      </c>
      <c r="G457">
        <f t="shared" si="101"/>
        <v>1.1082606466464826</v>
      </c>
      <c r="H457">
        <f t="shared" si="102"/>
        <v>27.056593726498434</v>
      </c>
      <c r="I457" s="4">
        <f t="shared" si="103"/>
        <v>-2.5042280718626486</v>
      </c>
      <c r="J457" s="5">
        <f t="shared" si="104"/>
        <v>6.2711582359049185</v>
      </c>
    </row>
    <row r="458" spans="1:10" x14ac:dyDescent="0.25">
      <c r="A458">
        <v>2013</v>
      </c>
      <c r="B458" s="6">
        <v>22</v>
      </c>
      <c r="C458" s="6">
        <v>454</v>
      </c>
      <c r="D458" s="7">
        <v>27.210893636697687</v>
      </c>
      <c r="E458" s="6">
        <f t="shared" si="99"/>
        <v>24.445323627661818</v>
      </c>
      <c r="F458" s="6">
        <f t="shared" si="100"/>
        <v>1.1131328859114145</v>
      </c>
      <c r="G458">
        <f t="shared" si="101"/>
        <v>1.0779945497435119</v>
      </c>
      <c r="H458">
        <f t="shared" si="102"/>
        <v>26.351925637335736</v>
      </c>
      <c r="I458" s="4">
        <f t="shared" si="103"/>
        <v>-0.85896799936195123</v>
      </c>
      <c r="J458" s="5">
        <f t="shared" si="104"/>
        <v>0.737826023927873</v>
      </c>
    </row>
    <row r="459" spans="1:10" x14ac:dyDescent="0.25">
      <c r="A459">
        <v>2013</v>
      </c>
      <c r="B459" s="6">
        <v>23</v>
      </c>
      <c r="C459" s="6">
        <v>455</v>
      </c>
      <c r="D459" s="7">
        <v>24.441381636714553</v>
      </c>
      <c r="E459" s="6">
        <f t="shared" si="99"/>
        <v>24.477123213630215</v>
      </c>
      <c r="F459" s="6">
        <f t="shared" si="100"/>
        <v>0.99853979666631087</v>
      </c>
      <c r="G459">
        <f t="shared" si="101"/>
        <v>1.0313155336648572</v>
      </c>
      <c r="H459">
        <f t="shared" si="102"/>
        <v>25.24363738964551</v>
      </c>
      <c r="I459" s="4">
        <f t="shared" si="103"/>
        <v>0.8022557529309573</v>
      </c>
      <c r="J459" s="5">
        <f t="shared" si="104"/>
        <v>0.64361429311081719</v>
      </c>
    </row>
    <row r="460" spans="1:10" x14ac:dyDescent="0.25">
      <c r="A460">
        <v>2013</v>
      </c>
      <c r="B460" s="6">
        <v>24</v>
      </c>
      <c r="C460" s="6">
        <v>456</v>
      </c>
      <c r="D460" s="7">
        <v>21.55683694405651</v>
      </c>
      <c r="E460" s="6">
        <f t="shared" si="99"/>
        <v>24.508964165942672</v>
      </c>
      <c r="F460" s="6">
        <f t="shared" si="100"/>
        <v>0.87954908245414964</v>
      </c>
      <c r="G460">
        <f t="shared" si="101"/>
        <v>0.93879604034404873</v>
      </c>
      <c r="H460">
        <f t="shared" si="102"/>
        <v>23.008918511921163</v>
      </c>
      <c r="I460" s="4">
        <f t="shared" si="103"/>
        <v>1.4520815678646528</v>
      </c>
      <c r="J460" s="5">
        <f t="shared" si="104"/>
        <v>2.1085408797322684</v>
      </c>
    </row>
    <row r="461" spans="1:10" x14ac:dyDescent="0.25">
      <c r="A461">
        <v>2014</v>
      </c>
      <c r="B461" s="6">
        <v>1</v>
      </c>
      <c r="C461" s="6">
        <v>457</v>
      </c>
      <c r="D461" s="7">
        <v>21.5</v>
      </c>
      <c r="E461" s="6">
        <f t="shared" si="99"/>
        <v>24.540846538410399</v>
      </c>
      <c r="F461" s="6">
        <f t="shared" si="100"/>
        <v>0.87609039754798268</v>
      </c>
      <c r="G461">
        <f t="shared" si="101"/>
        <v>0.89289758795302399</v>
      </c>
      <c r="H461">
        <f t="shared" si="102"/>
        <v>21.912462680471965</v>
      </c>
      <c r="I461" s="4">
        <f t="shared" si="103"/>
        <v>0.41246268047196466</v>
      </c>
      <c r="J461" s="5">
        <f t="shared" si="104"/>
        <v>0.17012546278211801</v>
      </c>
    </row>
    <row r="462" spans="1:10" x14ac:dyDescent="0.25">
      <c r="A462">
        <v>2014</v>
      </c>
      <c r="B462" s="6">
        <v>2</v>
      </c>
      <c r="C462" s="6">
        <v>458</v>
      </c>
      <c r="D462" s="7">
        <v>20.2</v>
      </c>
      <c r="E462" s="6">
        <f t="shared" si="99"/>
        <v>24.572770384914616</v>
      </c>
      <c r="F462" s="6">
        <f t="shared" si="100"/>
        <v>0.82204813228551998</v>
      </c>
      <c r="G462">
        <f t="shared" si="101"/>
        <v>0.82306137189660389</v>
      </c>
      <c r="H462">
        <f t="shared" si="102"/>
        <v>20.224898104308064</v>
      </c>
      <c r="I462" s="4">
        <f t="shared" si="103"/>
        <v>2.4898104308064717E-2</v>
      </c>
      <c r="J462" s="5">
        <f t="shared" si="104"/>
        <v>6.1991559813527077E-4</v>
      </c>
    </row>
    <row r="463" spans="1:10" x14ac:dyDescent="0.25">
      <c r="A463">
        <v>2014</v>
      </c>
      <c r="B463" s="6">
        <v>3</v>
      </c>
      <c r="C463" s="6">
        <v>459</v>
      </c>
      <c r="D463" s="7">
        <v>19.100000000000001</v>
      </c>
      <c r="E463" s="6">
        <f t="shared" si="99"/>
        <v>24.604735759406637</v>
      </c>
      <c r="F463" s="6">
        <f t="shared" si="100"/>
        <v>0.77627332342709188</v>
      </c>
      <c r="G463">
        <f t="shared" si="101"/>
        <v>0.78408852525718453</v>
      </c>
      <c r="H463">
        <f t="shared" si="102"/>
        <v>19.292290975935863</v>
      </c>
      <c r="I463" s="4">
        <f t="shared" si="103"/>
        <v>0.19229097593586175</v>
      </c>
      <c r="J463" s="5">
        <f t="shared" si="104"/>
        <v>3.6975819426366165E-2</v>
      </c>
    </row>
    <row r="464" spans="1:10" x14ac:dyDescent="0.25">
      <c r="A464">
        <v>2014</v>
      </c>
      <c r="B464" s="6">
        <v>4</v>
      </c>
      <c r="C464" s="6">
        <v>460</v>
      </c>
      <c r="D464" s="7">
        <v>18.5</v>
      </c>
      <c r="E464" s="6">
        <f t="shared" si="99"/>
        <v>24.636742715907946</v>
      </c>
      <c r="F464" s="6">
        <f t="shared" si="100"/>
        <v>0.75091095496380489</v>
      </c>
      <c r="G464">
        <f t="shared" si="101"/>
        <v>0.77369478745822873</v>
      </c>
      <c r="H464">
        <f t="shared" si="102"/>
        <v>19.061319419247464</v>
      </c>
      <c r="I464" s="4">
        <f t="shared" si="103"/>
        <v>0.56131941924746442</v>
      </c>
      <c r="J464" s="5">
        <f t="shared" si="104"/>
        <v>0.31507949042431072</v>
      </c>
    </row>
    <row r="465" spans="1:10" x14ac:dyDescent="0.25">
      <c r="A465">
        <v>2014</v>
      </c>
      <c r="B465" s="6">
        <v>5</v>
      </c>
      <c r="C465" s="6">
        <v>461</v>
      </c>
      <c r="D465" s="7">
        <v>18.3</v>
      </c>
      <c r="E465" s="6">
        <f t="shared" si="99"/>
        <v>24.668791308510304</v>
      </c>
      <c r="F465" s="6">
        <f t="shared" si="100"/>
        <v>0.74182799518381015</v>
      </c>
      <c r="G465">
        <f t="shared" si="101"/>
        <v>0.75346865662854667</v>
      </c>
      <c r="H465">
        <f t="shared" si="102"/>
        <v>18.587161047873227</v>
      </c>
      <c r="I465" s="4">
        <f t="shared" si="103"/>
        <v>0.28716104787322649</v>
      </c>
      <c r="J465" s="5">
        <f t="shared" si="104"/>
        <v>8.2461467415649484E-2</v>
      </c>
    </row>
    <row r="466" spans="1:10" x14ac:dyDescent="0.25">
      <c r="A466">
        <v>2014</v>
      </c>
      <c r="B466" s="6">
        <v>6</v>
      </c>
      <c r="C466" s="6">
        <v>462</v>
      </c>
      <c r="D466" s="7">
        <v>18.8</v>
      </c>
      <c r="E466" s="6">
        <f t="shared" si="99"/>
        <v>24.700881591375854</v>
      </c>
      <c r="F466" s="6">
        <f t="shared" si="100"/>
        <v>0.76110643785944443</v>
      </c>
      <c r="G466">
        <f t="shared" si="101"/>
        <v>0.78013861363950232</v>
      </c>
      <c r="H466">
        <f t="shared" si="102"/>
        <v>19.270111520369461</v>
      </c>
      <c r="I466" s="4">
        <f t="shared" si="103"/>
        <v>0.47011152036946058</v>
      </c>
      <c r="J466" s="5">
        <f t="shared" si="104"/>
        <v>0.22100484158408576</v>
      </c>
    </row>
    <row r="467" spans="1:10" x14ac:dyDescent="0.25">
      <c r="A467">
        <v>2014</v>
      </c>
      <c r="B467" s="6">
        <v>7</v>
      </c>
      <c r="C467" s="6">
        <v>463</v>
      </c>
      <c r="D467" s="7">
        <v>19.8</v>
      </c>
      <c r="E467" s="6">
        <f t="shared" si="99"/>
        <v>24.733013618737168</v>
      </c>
      <c r="F467" s="6">
        <f t="shared" si="100"/>
        <v>0.80054943183308525</v>
      </c>
      <c r="G467">
        <f t="shared" si="101"/>
        <v>0.81032923027351311</v>
      </c>
      <c r="H467">
        <f t="shared" si="102"/>
        <v>20.041883888015608</v>
      </c>
      <c r="I467" s="4">
        <f t="shared" si="103"/>
        <v>0.24188388801560734</v>
      </c>
      <c r="J467" s="5">
        <f t="shared" si="104"/>
        <v>5.8507815281546874E-2</v>
      </c>
    </row>
    <row r="468" spans="1:10" x14ac:dyDescent="0.25">
      <c r="A468">
        <v>2014</v>
      </c>
      <c r="B468" s="6">
        <v>8</v>
      </c>
      <c r="C468" s="6">
        <v>464</v>
      </c>
      <c r="D468" s="7">
        <v>21.8</v>
      </c>
      <c r="E468" s="6">
        <f t="shared" si="99"/>
        <v>24.765187444897382</v>
      </c>
      <c r="F468" s="6">
        <f t="shared" si="100"/>
        <v>0.88026791836343121</v>
      </c>
      <c r="G468">
        <f t="shared" si="101"/>
        <v>0.88188374645635181</v>
      </c>
      <c r="H468">
        <f t="shared" si="102"/>
        <v>21.840016285599908</v>
      </c>
      <c r="I468" s="4">
        <f t="shared" si="103"/>
        <v>4.0016285599907775E-2</v>
      </c>
      <c r="J468" s="5">
        <f t="shared" si="104"/>
        <v>1.6013031132133862E-3</v>
      </c>
    </row>
    <row r="469" spans="1:10" x14ac:dyDescent="0.25">
      <c r="A469">
        <v>2014</v>
      </c>
      <c r="B469" s="6">
        <v>9</v>
      </c>
      <c r="C469" s="6">
        <v>465</v>
      </c>
      <c r="D469" s="7">
        <v>23.6</v>
      </c>
      <c r="E469" s="6">
        <f t="shared" si="99"/>
        <v>24.797403124230271</v>
      </c>
      <c r="F469" s="6">
        <f t="shared" si="100"/>
        <v>0.951712559648625</v>
      </c>
      <c r="G469">
        <f t="shared" si="101"/>
        <v>0.98921104236092727</v>
      </c>
      <c r="H469">
        <f t="shared" si="102"/>
        <v>24.52986499236394</v>
      </c>
      <c r="I469" s="4">
        <f t="shared" si="103"/>
        <v>0.92986499236393882</v>
      </c>
      <c r="J469" s="5">
        <f t="shared" si="104"/>
        <v>0.86464890402398797</v>
      </c>
    </row>
    <row r="470" spans="1:10" x14ac:dyDescent="0.25">
      <c r="A470">
        <v>2014</v>
      </c>
      <c r="B470" s="6">
        <v>10</v>
      </c>
      <c r="C470" s="6">
        <v>466</v>
      </c>
      <c r="D470" s="7">
        <v>25.1</v>
      </c>
      <c r="E470" s="6">
        <f t="shared" si="99"/>
        <v>24.829660711180349</v>
      </c>
      <c r="F470" s="6">
        <f t="shared" si="100"/>
        <v>1.0108877560577347</v>
      </c>
      <c r="G470">
        <f t="shared" si="101"/>
        <v>1.0271092697684212</v>
      </c>
      <c r="H470">
        <f t="shared" si="102"/>
        <v>25.502774681658106</v>
      </c>
      <c r="I470" s="4">
        <f t="shared" si="103"/>
        <v>0.40277468165810504</v>
      </c>
      <c r="J470" s="5">
        <f t="shared" si="104"/>
        <v>0.16222744418478785</v>
      </c>
    </row>
    <row r="471" spans="1:10" x14ac:dyDescent="0.25">
      <c r="A471">
        <v>2014</v>
      </c>
      <c r="B471" s="6">
        <v>11</v>
      </c>
      <c r="C471" s="6">
        <v>467</v>
      </c>
      <c r="D471" s="7">
        <v>26.3</v>
      </c>
      <c r="E471" s="6">
        <f t="shared" si="99"/>
        <v>24.861960260262933</v>
      </c>
      <c r="F471" s="6">
        <f t="shared" si="100"/>
        <v>1.0578409636522306</v>
      </c>
      <c r="G471">
        <f t="shared" si="101"/>
        <v>1.0926895329076349</v>
      </c>
      <c r="H471">
        <f t="shared" si="102"/>
        <v>27.166403743954884</v>
      </c>
      <c r="I471" s="4">
        <f t="shared" si="103"/>
        <v>0.86640374395488351</v>
      </c>
      <c r="J471" s="5">
        <f t="shared" si="104"/>
        <v>0.75065544753903934</v>
      </c>
    </row>
    <row r="472" spans="1:10" x14ac:dyDescent="0.25">
      <c r="A472">
        <v>2014</v>
      </c>
      <c r="B472" s="6">
        <v>12</v>
      </c>
      <c r="C472" s="6">
        <v>468</v>
      </c>
      <c r="D472" s="7">
        <v>27.3</v>
      </c>
      <c r="E472" s="6">
        <f t="shared" si="99"/>
        <v>24.894301826064272</v>
      </c>
      <c r="F472" s="6">
        <f t="shared" si="100"/>
        <v>1.0966364990166935</v>
      </c>
      <c r="G472">
        <f t="shared" si="101"/>
        <v>1.089267148138255</v>
      </c>
      <c r="H472">
        <f t="shared" si="102"/>
        <v>27.116545154969984</v>
      </c>
      <c r="I472" s="4">
        <f t="shared" si="103"/>
        <v>-0.18345484503001686</v>
      </c>
      <c r="J472" s="5">
        <f t="shared" si="104"/>
        <v>3.3655680164987503E-2</v>
      </c>
    </row>
    <row r="473" spans="1:10" x14ac:dyDescent="0.25">
      <c r="A473">
        <v>2014</v>
      </c>
      <c r="B473" s="6">
        <v>13</v>
      </c>
      <c r="C473" s="6">
        <v>469</v>
      </c>
      <c r="D473" s="7">
        <v>28.1</v>
      </c>
      <c r="E473" s="6">
        <f t="shared" si="99"/>
        <v>24.926685463241629</v>
      </c>
      <c r="F473" s="6">
        <f t="shared" si="100"/>
        <v>1.1273059164419565</v>
      </c>
      <c r="G473">
        <f t="shared" si="101"/>
        <v>1.1336758118692174</v>
      </c>
      <c r="H473">
        <f t="shared" si="102"/>
        <v>28.258780379749073</v>
      </c>
      <c r="I473" s="4">
        <f t="shared" si="103"/>
        <v>0.15878037974907144</v>
      </c>
      <c r="J473" s="5">
        <f t="shared" si="104"/>
        <v>2.5211208993259338E-2</v>
      </c>
    </row>
    <row r="474" spans="1:10" x14ac:dyDescent="0.25">
      <c r="A474">
        <v>2014</v>
      </c>
      <c r="B474" s="6">
        <v>14</v>
      </c>
      <c r="C474" s="6">
        <v>470</v>
      </c>
      <c r="D474" s="7">
        <v>28.7</v>
      </c>
      <c r="E474" s="6">
        <f t="shared" si="99"/>
        <v>24.959111226523348</v>
      </c>
      <c r="F474" s="6">
        <f t="shared" si="100"/>
        <v>1.1498806884397916</v>
      </c>
      <c r="G474">
        <f t="shared" si="101"/>
        <v>1.174941005704121</v>
      </c>
      <c r="H474">
        <f t="shared" si="102"/>
        <v>29.325483245972357</v>
      </c>
      <c r="I474" s="4">
        <f t="shared" si="103"/>
        <v>0.62548324597235805</v>
      </c>
      <c r="J474" s="5">
        <f t="shared" si="104"/>
        <v>0.39122929099211734</v>
      </c>
    </row>
    <row r="475" spans="1:10" x14ac:dyDescent="0.25">
      <c r="A475">
        <v>2014</v>
      </c>
      <c r="B475" s="6">
        <v>15</v>
      </c>
      <c r="C475" s="6">
        <v>471</v>
      </c>
      <c r="D475" s="7">
        <v>29.1</v>
      </c>
      <c r="E475" s="6">
        <f t="shared" si="99"/>
        <v>24.991579170708977</v>
      </c>
      <c r="F475" s="6">
        <f t="shared" si="100"/>
        <v>1.164392205919754</v>
      </c>
      <c r="G475">
        <f t="shared" si="101"/>
        <v>1.1743772411810198</v>
      </c>
      <c r="H475">
        <f t="shared" si="102"/>
        <v>29.349541799254247</v>
      </c>
      <c r="I475" s="4">
        <f t="shared" si="103"/>
        <v>0.24954179925424569</v>
      </c>
      <c r="J475" s="5">
        <f t="shared" si="104"/>
        <v>6.2271109575046252E-2</v>
      </c>
    </row>
    <row r="476" spans="1:10" x14ac:dyDescent="0.25">
      <c r="A476">
        <v>2014</v>
      </c>
      <c r="B476" s="6">
        <v>16</v>
      </c>
      <c r="C476" s="6">
        <v>472</v>
      </c>
      <c r="D476" s="7">
        <v>29.3</v>
      </c>
      <c r="E476" s="6">
        <f t="shared" si="99"/>
        <v>25.024089350669357</v>
      </c>
      <c r="F476" s="6">
        <f t="shared" si="100"/>
        <v>1.1708717783656839</v>
      </c>
      <c r="G476">
        <f t="shared" si="101"/>
        <v>1.1963311887595514</v>
      </c>
      <c r="H476">
        <f t="shared" si="102"/>
        <v>29.937098560511501</v>
      </c>
      <c r="I476" s="4">
        <f t="shared" si="103"/>
        <v>0.63709856051150027</v>
      </c>
      <c r="J476" s="5">
        <f t="shared" si="104"/>
        <v>0.40589457580582577</v>
      </c>
    </row>
    <row r="477" spans="1:10" x14ac:dyDescent="0.25">
      <c r="A477">
        <v>2014</v>
      </c>
      <c r="B477" s="6">
        <v>17</v>
      </c>
      <c r="C477" s="6">
        <v>473</v>
      </c>
      <c r="D477" s="7">
        <v>29.4</v>
      </c>
      <c r="E477" s="6">
        <f t="shared" si="99"/>
        <v>25.056641821346695</v>
      </c>
      <c r="F477" s="6">
        <f t="shared" si="100"/>
        <v>1.1733415918071286</v>
      </c>
      <c r="G477">
        <f t="shared" si="101"/>
        <v>1.1911013359008755</v>
      </c>
      <c r="H477">
        <f t="shared" si="102"/>
        <v>29.844999546595794</v>
      </c>
      <c r="I477" s="4">
        <f t="shared" si="103"/>
        <v>0.44499954659579544</v>
      </c>
      <c r="J477" s="5">
        <f t="shared" si="104"/>
        <v>0.19802459647046353</v>
      </c>
    </row>
    <row r="478" spans="1:10" x14ac:dyDescent="0.25">
      <c r="A478">
        <v>2014</v>
      </c>
      <c r="B478" s="6">
        <v>18</v>
      </c>
      <c r="C478" s="6">
        <v>474</v>
      </c>
      <c r="D478" s="7">
        <v>29.2</v>
      </c>
      <c r="E478" s="6">
        <f t="shared" si="99"/>
        <v>25.089236637754674</v>
      </c>
      <c r="F478" s="6">
        <f t="shared" si="100"/>
        <v>1.1638456929398715</v>
      </c>
      <c r="G478">
        <f t="shared" si="101"/>
        <v>1.2038293859259221</v>
      </c>
      <c r="H478">
        <f t="shared" si="102"/>
        <v>30.203160334978357</v>
      </c>
      <c r="I478" s="4">
        <f t="shared" si="103"/>
        <v>1.0031603349783573</v>
      </c>
      <c r="J478" s="5">
        <f t="shared" si="104"/>
        <v>1.0063306576738902</v>
      </c>
    </row>
    <row r="479" spans="1:10" x14ac:dyDescent="0.25">
      <c r="A479">
        <v>2014</v>
      </c>
      <c r="B479" s="6">
        <v>19</v>
      </c>
      <c r="C479" s="6">
        <v>475</v>
      </c>
      <c r="D479" s="7">
        <v>28.5</v>
      </c>
      <c r="E479" s="6">
        <f t="shared" si="99"/>
        <v>25.121873854978542</v>
      </c>
      <c r="F479" s="6">
        <f t="shared" si="100"/>
        <v>1.1344695130833959</v>
      </c>
      <c r="G479">
        <f t="shared" si="101"/>
        <v>1.1549675253573866</v>
      </c>
      <c r="H479">
        <f t="shared" si="102"/>
        <v>29.014948478624994</v>
      </c>
      <c r="I479" s="4">
        <f t="shared" si="103"/>
        <v>0.51494847862499427</v>
      </c>
      <c r="J479" s="5">
        <f t="shared" si="104"/>
        <v>0.26517193563819619</v>
      </c>
    </row>
    <row r="480" spans="1:10" x14ac:dyDescent="0.25">
      <c r="A480">
        <v>2014</v>
      </c>
      <c r="B480" s="6">
        <v>20</v>
      </c>
      <c r="C480" s="6">
        <v>476</v>
      </c>
      <c r="D480" s="7">
        <v>27.6</v>
      </c>
      <c r="E480" s="6">
        <f t="shared" si="99"/>
        <v>25.154553528175207</v>
      </c>
      <c r="F480" s="6">
        <f t="shared" si="100"/>
        <v>1.097216850582766</v>
      </c>
      <c r="G480">
        <f t="shared" si="101"/>
        <v>1.1302576191698797</v>
      </c>
      <c r="H480">
        <f t="shared" si="102"/>
        <v>28.431125782036606</v>
      </c>
      <c r="I480" s="4">
        <f t="shared" si="103"/>
        <v>0.83112578203660448</v>
      </c>
      <c r="J480" s="5">
        <f t="shared" si="104"/>
        <v>0.69077006556595733</v>
      </c>
    </row>
    <row r="481" spans="1:10" x14ac:dyDescent="0.25">
      <c r="A481">
        <v>2014</v>
      </c>
      <c r="B481" s="6">
        <v>21</v>
      </c>
      <c r="C481" s="6">
        <v>477</v>
      </c>
      <c r="D481" s="7">
        <v>27.1</v>
      </c>
      <c r="E481" s="6">
        <f t="shared" si="99"/>
        <v>25.187275712573317</v>
      </c>
      <c r="F481" s="6">
        <f t="shared" si="100"/>
        <v>1.075940102028258</v>
      </c>
      <c r="G481">
        <f t="shared" si="101"/>
        <v>1.1082606466464826</v>
      </c>
      <c r="H481">
        <f t="shared" si="102"/>
        <v>27.914066468479749</v>
      </c>
      <c r="I481" s="4">
        <f t="shared" si="103"/>
        <v>0.81406646847974784</v>
      </c>
      <c r="J481" s="5">
        <f t="shared" si="104"/>
        <v>0.6627042151030883</v>
      </c>
    </row>
    <row r="482" spans="1:10" x14ac:dyDescent="0.25">
      <c r="A482">
        <v>2014</v>
      </c>
      <c r="B482" s="6">
        <v>22</v>
      </c>
      <c r="C482" s="6">
        <v>478</v>
      </c>
      <c r="D482" s="7">
        <v>26.8</v>
      </c>
      <c r="E482" s="6">
        <f t="shared" si="99"/>
        <v>25.220040463473381</v>
      </c>
      <c r="F482" s="6">
        <f t="shared" si="100"/>
        <v>1.0626469865825514</v>
      </c>
      <c r="G482">
        <f t="shared" si="101"/>
        <v>1.0779945497435119</v>
      </c>
      <c r="H482">
        <f t="shared" si="102"/>
        <v>27.187066163935139</v>
      </c>
      <c r="I482" s="4">
        <f t="shared" si="103"/>
        <v>0.38706616393513826</v>
      </c>
      <c r="J482" s="5">
        <f t="shared" si="104"/>
        <v>0.14982021526346334</v>
      </c>
    </row>
    <row r="483" spans="1:10" x14ac:dyDescent="0.25">
      <c r="A483">
        <v>2014</v>
      </c>
      <c r="B483" s="6">
        <v>23</v>
      </c>
      <c r="C483" s="6">
        <v>479</v>
      </c>
      <c r="D483" s="7">
        <v>25.3</v>
      </c>
      <c r="E483" s="6">
        <f t="shared" si="99"/>
        <v>25.252847836247824</v>
      </c>
      <c r="F483" s="6">
        <f t="shared" si="100"/>
        <v>1.0018672018323611</v>
      </c>
      <c r="G483">
        <f t="shared" si="101"/>
        <v>1.0313155336648572</v>
      </c>
      <c r="H483">
        <f t="shared" si="102"/>
        <v>26.043654242797359</v>
      </c>
      <c r="I483" s="4">
        <f t="shared" si="103"/>
        <v>0.74365424279735848</v>
      </c>
      <c r="J483" s="5">
        <f t="shared" si="104"/>
        <v>0.55302163283051264</v>
      </c>
    </row>
    <row r="484" spans="1:10" x14ac:dyDescent="0.25">
      <c r="A484">
        <v>2014</v>
      </c>
      <c r="B484" s="6">
        <v>24</v>
      </c>
      <c r="C484" s="6">
        <v>480</v>
      </c>
      <c r="D484" s="7">
        <v>23.2</v>
      </c>
      <c r="E484" s="6">
        <f t="shared" si="99"/>
        <v>25.285697886341126</v>
      </c>
      <c r="F484" s="6">
        <f t="shared" si="100"/>
        <v>0.91751471935968265</v>
      </c>
      <c r="G484">
        <f t="shared" si="101"/>
        <v>0.93879604034404873</v>
      </c>
      <c r="H484">
        <f t="shared" si="102"/>
        <v>23.738113053032933</v>
      </c>
      <c r="I484" s="4">
        <f t="shared" si="103"/>
        <v>0.53811305303293366</v>
      </c>
      <c r="J484" s="5">
        <f t="shared" si="104"/>
        <v>0.2895656578444249</v>
      </c>
    </row>
  </sheetData>
  <conditionalFormatting sqref="O5:O244">
    <cfRule type="cellIs" dxfId="2" priority="2" operator="greaterThan">
      <formula>35</formula>
    </cfRule>
  </conditionalFormatting>
  <conditionalFormatting sqref="P5:P244">
    <cfRule type="cellIs" dxfId="0" priority="1" operator="greaterThan">
      <formula>35</formula>
    </cfRule>
  </conditionalFormatting>
  <pageMargins left="0.7" right="0.7" top="0.75" bottom="0.75" header="0.3" footer="0.3"/>
  <pageSetup scale="1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4"/>
  <sheetViews>
    <sheetView zoomScale="140" zoomScaleNormal="140" workbookViewId="0">
      <selection activeCell="L9" sqref="L9"/>
    </sheetView>
  </sheetViews>
  <sheetFormatPr defaultRowHeight="15" x14ac:dyDescent="0.25"/>
  <cols>
    <col min="2" max="2" width="11.28515625" customWidth="1"/>
    <col min="4" max="4" width="11.140625" customWidth="1"/>
    <col min="5" max="5" width="10.7109375" customWidth="1"/>
    <col min="10" max="10" width="11.140625" customWidth="1"/>
    <col min="12" max="12" width="11.85546875" customWidth="1"/>
    <col min="14" max="14" width="10.710937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  <c r="K1" s="1" t="s">
        <v>2</v>
      </c>
      <c r="L1" s="1"/>
      <c r="M1" s="1"/>
      <c r="N1" s="1"/>
      <c r="O1" s="8"/>
    </row>
    <row r="2" spans="1:17" x14ac:dyDescent="0.25">
      <c r="H2" t="s">
        <v>15</v>
      </c>
      <c r="I2" s="3">
        <f>AVERAGE(J5:J484)</f>
        <v>0.8973890464839579</v>
      </c>
    </row>
    <row r="3" spans="1:17" x14ac:dyDescent="0.25">
      <c r="H3" t="s">
        <v>16</v>
      </c>
      <c r="I3">
        <f>SQRT(I2)</f>
        <v>0.94730620523881182</v>
      </c>
      <c r="Q3">
        <f>480+240</f>
        <v>720</v>
      </c>
    </row>
    <row r="4" spans="1:17" x14ac:dyDescent="0.25">
      <c r="A4" t="s">
        <v>3</v>
      </c>
      <c r="B4" t="s">
        <v>4</v>
      </c>
      <c r="C4" t="s">
        <v>5</v>
      </c>
      <c r="D4" t="s">
        <v>6</v>
      </c>
      <c r="E4" t="s">
        <v>7</v>
      </c>
      <c r="F4" t="s">
        <v>8</v>
      </c>
      <c r="G4" t="s">
        <v>9</v>
      </c>
      <c r="H4" t="s">
        <v>12</v>
      </c>
      <c r="I4" t="s">
        <v>13</v>
      </c>
      <c r="J4" t="s">
        <v>14</v>
      </c>
      <c r="K4" t="s">
        <v>10</v>
      </c>
      <c r="L4" t="s">
        <v>4</v>
      </c>
      <c r="M4" t="s">
        <v>5</v>
      </c>
      <c r="N4" t="s">
        <v>7</v>
      </c>
      <c r="O4" t="s">
        <v>11</v>
      </c>
    </row>
    <row r="5" spans="1:17" x14ac:dyDescent="0.25">
      <c r="A5">
        <v>1995</v>
      </c>
      <c r="B5" s="6">
        <v>1</v>
      </c>
      <c r="C5" s="6">
        <v>1</v>
      </c>
      <c r="D5" s="7">
        <v>12.077090005916238</v>
      </c>
      <c r="E5" s="6">
        <f>0.0241*C5+13.185</f>
        <v>13.209100000000001</v>
      </c>
      <c r="F5" s="6">
        <f>D5/E5</f>
        <v>0.91430074766004021</v>
      </c>
      <c r="G5">
        <f>AVERAGEIF($B$5:$B$484,B5,$F$5:$F$484)</f>
        <v>0.88538261692870157</v>
      </c>
      <c r="H5">
        <f>E5*G5</f>
        <v>11.695107525272913</v>
      </c>
      <c r="I5" s="4">
        <f>H5-D5</f>
        <v>-0.38198248064332496</v>
      </c>
      <c r="J5" s="5">
        <f>I5^2</f>
        <v>0.14591061551842813</v>
      </c>
      <c r="K5">
        <v>2015</v>
      </c>
      <c r="L5">
        <v>1</v>
      </c>
      <c r="M5">
        <v>481</v>
      </c>
      <c r="N5">
        <f>0.0241*M5+13.185</f>
        <v>24.777100000000001</v>
      </c>
      <c r="O5">
        <f>N5*G5</f>
        <v>21.937213637904133</v>
      </c>
    </row>
    <row r="6" spans="1:17" x14ac:dyDescent="0.25">
      <c r="A6">
        <v>1995</v>
      </c>
      <c r="B6" s="6">
        <v>2</v>
      </c>
      <c r="C6" s="6">
        <v>2</v>
      </c>
      <c r="D6" s="7">
        <v>10.783846435534434</v>
      </c>
      <c r="E6" s="6">
        <f t="shared" ref="E6:E69" si="0">0.0241*C6+13.185</f>
        <v>13.2332</v>
      </c>
      <c r="F6" s="6">
        <f t="shared" ref="F6:F69" si="1">D6/E6</f>
        <v>0.81490844508769111</v>
      </c>
      <c r="G6">
        <f t="shared" ref="G6:G69" si="2">AVERAGEIF($B$5:$B$484,B6,$F$5:$F$484)</f>
        <v>0.81608058960937524</v>
      </c>
      <c r="H6">
        <f t="shared" ref="H6:H69" si="3">E6*G6</f>
        <v>10.799357658418785</v>
      </c>
      <c r="I6" s="4">
        <f t="shared" ref="I6:I69" si="4">H6-D6</f>
        <v>1.5511222884351028E-2</v>
      </c>
      <c r="J6" s="5">
        <f t="shared" ref="J6:J69" si="5">I6^2</f>
        <v>2.4059803536801504E-4</v>
      </c>
      <c r="K6">
        <f>K5</f>
        <v>2015</v>
      </c>
      <c r="L6">
        <v>2</v>
      </c>
      <c r="M6">
        <v>482</v>
      </c>
      <c r="N6">
        <f t="shared" ref="N6:N69" si="6">0.0241*M6+13.185</f>
        <v>24.801200000000001</v>
      </c>
      <c r="O6">
        <f t="shared" ref="O6:O69" si="7">N6*G6</f>
        <v>20.239777919020039</v>
      </c>
    </row>
    <row r="7" spans="1:17" x14ac:dyDescent="0.25">
      <c r="A7">
        <v>1995</v>
      </c>
      <c r="B7" s="6">
        <v>3</v>
      </c>
      <c r="C7" s="6">
        <v>3</v>
      </c>
      <c r="D7" s="7">
        <v>11.025491297814245</v>
      </c>
      <c r="E7" s="6">
        <f t="shared" si="0"/>
        <v>13.257300000000001</v>
      </c>
      <c r="F7" s="6">
        <f t="shared" si="1"/>
        <v>0.83165435630288553</v>
      </c>
      <c r="G7">
        <f t="shared" si="2"/>
        <v>0.77766543894918883</v>
      </c>
      <c r="H7">
        <f t="shared" si="3"/>
        <v>10.309744023781082</v>
      </c>
      <c r="I7" s="4">
        <f t="shared" si="4"/>
        <v>-0.71574727403316274</v>
      </c>
      <c r="J7" s="5">
        <f t="shared" si="5"/>
        <v>0.51229416028590335</v>
      </c>
      <c r="K7">
        <f t="shared" ref="K7:K28" si="8">K6</f>
        <v>2015</v>
      </c>
      <c r="L7">
        <v>3</v>
      </c>
      <c r="M7">
        <v>483</v>
      </c>
      <c r="N7">
        <f t="shared" si="6"/>
        <v>24.825299999999999</v>
      </c>
      <c r="O7">
        <f t="shared" si="7"/>
        <v>19.305777821545295</v>
      </c>
    </row>
    <row r="8" spans="1:17" x14ac:dyDescent="0.25">
      <c r="A8">
        <v>1995</v>
      </c>
      <c r="B8" s="6">
        <v>4</v>
      </c>
      <c r="C8" s="6">
        <v>4</v>
      </c>
      <c r="D8" s="7">
        <v>11.223649892824799</v>
      </c>
      <c r="E8" s="6">
        <f t="shared" si="0"/>
        <v>13.2814</v>
      </c>
      <c r="F8" s="6">
        <f t="shared" si="1"/>
        <v>0.84506527119315733</v>
      </c>
      <c r="G8">
        <f t="shared" si="2"/>
        <v>0.76737390098333624</v>
      </c>
      <c r="H8">
        <f t="shared" si="3"/>
        <v>10.191799728520081</v>
      </c>
      <c r="I8" s="4">
        <f t="shared" si="4"/>
        <v>-1.0318501643047178</v>
      </c>
      <c r="J8" s="5">
        <f t="shared" si="5"/>
        <v>1.0647147615756731</v>
      </c>
      <c r="K8">
        <f t="shared" si="8"/>
        <v>2015</v>
      </c>
      <c r="L8">
        <v>4</v>
      </c>
      <c r="M8">
        <v>484</v>
      </c>
      <c r="N8">
        <f t="shared" si="6"/>
        <v>24.849400000000003</v>
      </c>
      <c r="O8">
        <f t="shared" si="7"/>
        <v>19.068781015095318</v>
      </c>
    </row>
    <row r="9" spans="1:17" x14ac:dyDescent="0.25">
      <c r="A9">
        <v>1995</v>
      </c>
      <c r="B9" s="6">
        <v>5</v>
      </c>
      <c r="C9" s="6">
        <v>5</v>
      </c>
      <c r="D9" s="7">
        <v>11.061547473074736</v>
      </c>
      <c r="E9" s="6">
        <f t="shared" si="0"/>
        <v>13.3055</v>
      </c>
      <c r="F9" s="6">
        <f t="shared" si="1"/>
        <v>0.83135150675094782</v>
      </c>
      <c r="G9">
        <f t="shared" si="2"/>
        <v>0.7473029267988418</v>
      </c>
      <c r="H9">
        <f t="shared" si="3"/>
        <v>9.9432390925219902</v>
      </c>
      <c r="I9" s="4">
        <f t="shared" si="4"/>
        <v>-1.1183083805527456</v>
      </c>
      <c r="J9" s="5">
        <f t="shared" si="5"/>
        <v>1.2506136340145044</v>
      </c>
      <c r="K9">
        <f t="shared" si="8"/>
        <v>2015</v>
      </c>
      <c r="L9">
        <v>5</v>
      </c>
      <c r="M9">
        <v>485</v>
      </c>
      <c r="N9">
        <f t="shared" si="6"/>
        <v>24.8735</v>
      </c>
      <c r="O9">
        <f t="shared" si="7"/>
        <v>18.588039349730991</v>
      </c>
    </row>
    <row r="10" spans="1:17" x14ac:dyDescent="0.25">
      <c r="A10">
        <v>1995</v>
      </c>
      <c r="B10" s="6">
        <v>6</v>
      </c>
      <c r="C10" s="6">
        <v>6</v>
      </c>
      <c r="D10" s="7">
        <v>11.650456000209958</v>
      </c>
      <c r="E10" s="6">
        <f t="shared" si="0"/>
        <v>13.329600000000001</v>
      </c>
      <c r="F10" s="6">
        <f t="shared" si="1"/>
        <v>0.87402892811561916</v>
      </c>
      <c r="G10">
        <f t="shared" si="2"/>
        <v>0.77352436864525487</v>
      </c>
      <c r="H10">
        <f t="shared" si="3"/>
        <v>10.310770424293789</v>
      </c>
      <c r="I10" s="4">
        <f t="shared" si="4"/>
        <v>-1.3396855759161692</v>
      </c>
      <c r="J10" s="5">
        <f t="shared" si="5"/>
        <v>1.7947574423178381</v>
      </c>
      <c r="K10">
        <f t="shared" si="8"/>
        <v>2015</v>
      </c>
      <c r="L10">
        <v>6</v>
      </c>
      <c r="M10">
        <v>486</v>
      </c>
      <c r="N10">
        <f t="shared" si="6"/>
        <v>24.897600000000001</v>
      </c>
      <c r="O10">
        <f t="shared" si="7"/>
        <v>19.258900320782097</v>
      </c>
    </row>
    <row r="11" spans="1:17" x14ac:dyDescent="0.25">
      <c r="A11">
        <v>1995</v>
      </c>
      <c r="B11" s="6">
        <v>7</v>
      </c>
      <c r="C11" s="6">
        <v>7</v>
      </c>
      <c r="D11" s="7">
        <v>10.058846506889017</v>
      </c>
      <c r="E11" s="6">
        <f t="shared" si="0"/>
        <v>13.3537</v>
      </c>
      <c r="F11" s="6">
        <f t="shared" si="1"/>
        <v>0.75326287896905109</v>
      </c>
      <c r="G11">
        <f t="shared" si="2"/>
        <v>0.80364367718008745</v>
      </c>
      <c r="H11">
        <f t="shared" si="3"/>
        <v>10.731616571959734</v>
      </c>
      <c r="I11" s="4">
        <f t="shared" si="4"/>
        <v>0.67277006507071668</v>
      </c>
      <c r="J11" s="5">
        <f t="shared" si="5"/>
        <v>0.45261956045525636</v>
      </c>
      <c r="K11">
        <f t="shared" si="8"/>
        <v>2015</v>
      </c>
      <c r="L11">
        <v>7</v>
      </c>
      <c r="M11">
        <v>487</v>
      </c>
      <c r="N11">
        <f t="shared" si="6"/>
        <v>24.921700000000001</v>
      </c>
      <c r="O11">
        <f t="shared" si="7"/>
        <v>20.028166629578987</v>
      </c>
    </row>
    <row r="12" spans="1:17" x14ac:dyDescent="0.25">
      <c r="A12">
        <v>1995</v>
      </c>
      <c r="B12" s="6">
        <v>8</v>
      </c>
      <c r="C12" s="6">
        <v>8</v>
      </c>
      <c r="D12" s="7">
        <v>12.286665567541643</v>
      </c>
      <c r="E12" s="6">
        <f t="shared" si="0"/>
        <v>13.377800000000001</v>
      </c>
      <c r="F12" s="6">
        <f t="shared" si="1"/>
        <v>0.91843693040273011</v>
      </c>
      <c r="G12">
        <f t="shared" si="2"/>
        <v>0.87447269338725453</v>
      </c>
      <c r="H12">
        <f t="shared" si="3"/>
        <v>11.698520797596014</v>
      </c>
      <c r="I12" s="4">
        <f t="shared" si="4"/>
        <v>-0.58814476994562881</v>
      </c>
      <c r="J12" s="5">
        <f t="shared" si="5"/>
        <v>0.34591427041439665</v>
      </c>
      <c r="K12">
        <f t="shared" si="8"/>
        <v>2015</v>
      </c>
      <c r="L12">
        <v>8</v>
      </c>
      <c r="M12">
        <v>488</v>
      </c>
      <c r="N12">
        <f t="shared" si="6"/>
        <v>24.945799999999998</v>
      </c>
      <c r="O12">
        <f t="shared" si="7"/>
        <v>21.814420914699774</v>
      </c>
    </row>
    <row r="13" spans="1:17" x14ac:dyDescent="0.25">
      <c r="A13">
        <v>1995</v>
      </c>
      <c r="B13" s="6">
        <v>9</v>
      </c>
      <c r="C13" s="6">
        <v>9</v>
      </c>
      <c r="D13" s="7">
        <v>14.195631966587154</v>
      </c>
      <c r="E13" s="6">
        <f t="shared" si="0"/>
        <v>13.401900000000001</v>
      </c>
      <c r="F13" s="6">
        <f t="shared" si="1"/>
        <v>1.0592253312281954</v>
      </c>
      <c r="G13">
        <f t="shared" si="2"/>
        <v>0.98103153377402952</v>
      </c>
      <c r="H13">
        <f t="shared" si="3"/>
        <v>13.147686512486167</v>
      </c>
      <c r="I13" s="4">
        <f t="shared" si="4"/>
        <v>-1.0479454541009865</v>
      </c>
      <c r="J13" s="5">
        <f t="shared" si="5"/>
        <v>1.0981896747709228</v>
      </c>
      <c r="K13">
        <f t="shared" si="8"/>
        <v>2015</v>
      </c>
      <c r="L13">
        <v>9</v>
      </c>
      <c r="M13">
        <v>489</v>
      </c>
      <c r="N13">
        <f t="shared" si="6"/>
        <v>24.969900000000003</v>
      </c>
      <c r="O13">
        <f t="shared" si="7"/>
        <v>24.496259295184142</v>
      </c>
    </row>
    <row r="14" spans="1:17" x14ac:dyDescent="0.25">
      <c r="A14">
        <v>1995</v>
      </c>
      <c r="B14" s="6">
        <v>10</v>
      </c>
      <c r="C14" s="6">
        <v>10</v>
      </c>
      <c r="D14" s="7">
        <v>13.536417877353088</v>
      </c>
      <c r="E14" s="6">
        <f t="shared" si="0"/>
        <v>13.426</v>
      </c>
      <c r="F14" s="6">
        <f t="shared" si="1"/>
        <v>1.0082241827314977</v>
      </c>
      <c r="G14">
        <f t="shared" si="2"/>
        <v>1.018445354428468</v>
      </c>
      <c r="H14">
        <f t="shared" si="3"/>
        <v>13.67364732855661</v>
      </c>
      <c r="I14" s="4">
        <f t="shared" si="4"/>
        <v>0.13722945120352215</v>
      </c>
      <c r="J14" s="5">
        <f t="shared" si="5"/>
        <v>1.8831922277619866E-2</v>
      </c>
      <c r="K14">
        <f t="shared" si="8"/>
        <v>2015</v>
      </c>
      <c r="L14">
        <v>10</v>
      </c>
      <c r="M14">
        <v>490</v>
      </c>
      <c r="N14">
        <f t="shared" si="6"/>
        <v>24.994</v>
      </c>
      <c r="O14">
        <f t="shared" si="7"/>
        <v>25.455023188585127</v>
      </c>
    </row>
    <row r="15" spans="1:17" x14ac:dyDescent="0.25">
      <c r="A15">
        <v>1995</v>
      </c>
      <c r="B15" s="6">
        <v>11</v>
      </c>
      <c r="C15" s="6">
        <v>11</v>
      </c>
      <c r="D15" s="7">
        <v>14.480920373439355</v>
      </c>
      <c r="E15" s="6">
        <f t="shared" si="0"/>
        <v>13.450100000000001</v>
      </c>
      <c r="F15" s="6">
        <f t="shared" si="1"/>
        <v>1.0766403501415867</v>
      </c>
      <c r="G15">
        <f t="shared" si="2"/>
        <v>1.0834348551684165</v>
      </c>
      <c r="H15">
        <f t="shared" si="3"/>
        <v>14.572307145500719</v>
      </c>
      <c r="I15" s="4">
        <f t="shared" si="4"/>
        <v>9.1386772061364141E-2</v>
      </c>
      <c r="J15" s="5">
        <f t="shared" si="5"/>
        <v>8.3515421077957255E-3</v>
      </c>
      <c r="K15">
        <f t="shared" si="8"/>
        <v>2015</v>
      </c>
      <c r="L15">
        <v>11</v>
      </c>
      <c r="M15">
        <v>491</v>
      </c>
      <c r="N15">
        <f t="shared" si="6"/>
        <v>25.0181</v>
      </c>
      <c r="O15">
        <f t="shared" si="7"/>
        <v>27.105481550088964</v>
      </c>
    </row>
    <row r="16" spans="1:17" x14ac:dyDescent="0.25">
      <c r="A16">
        <v>1995</v>
      </c>
      <c r="B16" s="6">
        <v>12</v>
      </c>
      <c r="C16" s="6">
        <v>12</v>
      </c>
      <c r="D16" s="7">
        <v>14.252907669849659</v>
      </c>
      <c r="E16" s="6">
        <f t="shared" si="0"/>
        <v>13.4742</v>
      </c>
      <c r="F16" s="6">
        <f t="shared" si="1"/>
        <v>1.0577924975026094</v>
      </c>
      <c r="G16">
        <f t="shared" si="2"/>
        <v>1.0799238234350077</v>
      </c>
      <c r="H16">
        <f t="shared" si="3"/>
        <v>14.55110958172798</v>
      </c>
      <c r="I16" s="4">
        <f t="shared" si="4"/>
        <v>0.29820191187832101</v>
      </c>
      <c r="J16" s="5">
        <f t="shared" si="5"/>
        <v>8.8924380247885931E-2</v>
      </c>
      <c r="K16">
        <f t="shared" si="8"/>
        <v>2015</v>
      </c>
      <c r="L16">
        <v>12</v>
      </c>
      <c r="M16">
        <v>492</v>
      </c>
      <c r="N16">
        <f t="shared" si="6"/>
        <v>25.042200000000001</v>
      </c>
      <c r="O16">
        <f t="shared" si="7"/>
        <v>27.04366837122415</v>
      </c>
    </row>
    <row r="17" spans="1:15" x14ac:dyDescent="0.25">
      <c r="A17">
        <v>1995</v>
      </c>
      <c r="B17" s="6">
        <v>13</v>
      </c>
      <c r="C17" s="6">
        <v>13</v>
      </c>
      <c r="D17" s="7">
        <v>14.545196552667795</v>
      </c>
      <c r="E17" s="6">
        <f t="shared" si="0"/>
        <v>13.4983</v>
      </c>
      <c r="F17" s="6">
        <f t="shared" si="1"/>
        <v>1.0775576593102683</v>
      </c>
      <c r="G17">
        <f t="shared" si="2"/>
        <v>1.1237079020474336</v>
      </c>
      <c r="H17">
        <f t="shared" si="3"/>
        <v>15.168146374206874</v>
      </c>
      <c r="I17" s="4">
        <f t="shared" si="4"/>
        <v>0.62294982153907874</v>
      </c>
      <c r="J17" s="5">
        <f t="shared" si="5"/>
        <v>0.38806648015557005</v>
      </c>
      <c r="K17">
        <f t="shared" si="8"/>
        <v>2015</v>
      </c>
      <c r="L17">
        <v>13</v>
      </c>
      <c r="M17">
        <v>493</v>
      </c>
      <c r="N17">
        <f t="shared" si="6"/>
        <v>25.066299999999998</v>
      </c>
      <c r="O17">
        <f t="shared" si="7"/>
        <v>28.167199385091585</v>
      </c>
    </row>
    <row r="18" spans="1:15" x14ac:dyDescent="0.25">
      <c r="A18">
        <v>1995</v>
      </c>
      <c r="B18" s="6">
        <v>14</v>
      </c>
      <c r="C18" s="6">
        <v>14</v>
      </c>
      <c r="D18" s="7">
        <v>15.56715565560329</v>
      </c>
      <c r="E18" s="6">
        <f t="shared" si="0"/>
        <v>13.522400000000001</v>
      </c>
      <c r="F18" s="6">
        <f t="shared" si="1"/>
        <v>1.1512124811870148</v>
      </c>
      <c r="G18">
        <f t="shared" si="2"/>
        <v>1.1648023730103436</v>
      </c>
      <c r="H18">
        <f t="shared" si="3"/>
        <v>15.750923608795071</v>
      </c>
      <c r="I18" s="4">
        <f t="shared" si="4"/>
        <v>0.18376795319178107</v>
      </c>
      <c r="J18" s="5">
        <f t="shared" si="5"/>
        <v>3.3770660620296641E-2</v>
      </c>
      <c r="K18">
        <f t="shared" si="8"/>
        <v>2015</v>
      </c>
      <c r="L18">
        <v>14</v>
      </c>
      <c r="M18">
        <v>494</v>
      </c>
      <c r="N18">
        <f t="shared" si="6"/>
        <v>25.090400000000002</v>
      </c>
      <c r="O18">
        <f t="shared" si="7"/>
        <v>29.225357459778728</v>
      </c>
    </row>
    <row r="19" spans="1:15" x14ac:dyDescent="0.25">
      <c r="A19">
        <v>1995</v>
      </c>
      <c r="B19" s="6">
        <v>15</v>
      </c>
      <c r="C19" s="6">
        <v>15</v>
      </c>
      <c r="D19" s="7">
        <v>15.953493395356187</v>
      </c>
      <c r="E19" s="6">
        <f t="shared" si="0"/>
        <v>13.5465</v>
      </c>
      <c r="F19" s="6">
        <f t="shared" si="1"/>
        <v>1.1776837851368389</v>
      </c>
      <c r="G19">
        <f t="shared" si="2"/>
        <v>1.1643202247726037</v>
      </c>
      <c r="H19">
        <f t="shared" si="3"/>
        <v>15.772463924882075</v>
      </c>
      <c r="I19" s="4">
        <f t="shared" si="4"/>
        <v>-0.18102947047411178</v>
      </c>
      <c r="J19" s="5">
        <f t="shared" si="5"/>
        <v>3.2771669180137304E-2</v>
      </c>
      <c r="K19">
        <f t="shared" si="8"/>
        <v>2015</v>
      </c>
      <c r="L19">
        <v>15</v>
      </c>
      <c r="M19">
        <v>495</v>
      </c>
      <c r="N19">
        <f t="shared" si="6"/>
        <v>25.1145</v>
      </c>
      <c r="O19">
        <f t="shared" si="7"/>
        <v>29.241320285051554</v>
      </c>
    </row>
    <row r="20" spans="1:15" x14ac:dyDescent="0.25">
      <c r="A20">
        <v>1995</v>
      </c>
      <c r="B20" s="6">
        <v>16</v>
      </c>
      <c r="C20" s="6">
        <v>16</v>
      </c>
      <c r="D20" s="7">
        <v>14.939914647581908</v>
      </c>
      <c r="E20" s="6">
        <f t="shared" si="0"/>
        <v>13.570600000000001</v>
      </c>
      <c r="F20" s="6">
        <f t="shared" si="1"/>
        <v>1.100903029164658</v>
      </c>
      <c r="G20">
        <f t="shared" si="2"/>
        <v>1.1859009887379446</v>
      </c>
      <c r="H20">
        <f t="shared" si="3"/>
        <v>16.093387957767153</v>
      </c>
      <c r="I20" s="4">
        <f t="shared" si="4"/>
        <v>1.1534733101852446</v>
      </c>
      <c r="J20" s="5">
        <f t="shared" si="5"/>
        <v>1.3305006773097054</v>
      </c>
      <c r="K20">
        <f t="shared" si="8"/>
        <v>2015</v>
      </c>
      <c r="L20">
        <v>16</v>
      </c>
      <c r="M20">
        <v>496</v>
      </c>
      <c r="N20">
        <f t="shared" si="6"/>
        <v>25.1386</v>
      </c>
      <c r="O20">
        <f t="shared" si="7"/>
        <v>29.811890595487693</v>
      </c>
    </row>
    <row r="21" spans="1:15" x14ac:dyDescent="0.25">
      <c r="A21">
        <v>1995</v>
      </c>
      <c r="B21" s="6">
        <v>17</v>
      </c>
      <c r="C21" s="6">
        <v>17</v>
      </c>
      <c r="D21" s="7">
        <v>16.290306149019397</v>
      </c>
      <c r="E21" s="6">
        <f t="shared" si="0"/>
        <v>13.594700000000001</v>
      </c>
      <c r="F21" s="6">
        <f t="shared" si="1"/>
        <v>1.1982836067746545</v>
      </c>
      <c r="G21">
        <f t="shared" si="2"/>
        <v>1.1807994323562849</v>
      </c>
      <c r="H21">
        <f t="shared" si="3"/>
        <v>16.052614043053989</v>
      </c>
      <c r="I21" s="4">
        <f t="shared" si="4"/>
        <v>-0.23769210596540802</v>
      </c>
      <c r="J21" s="5">
        <f t="shared" si="5"/>
        <v>5.6497537238270751E-2</v>
      </c>
      <c r="K21">
        <f t="shared" si="8"/>
        <v>2015</v>
      </c>
      <c r="L21">
        <v>17</v>
      </c>
      <c r="M21">
        <v>497</v>
      </c>
      <c r="N21">
        <f t="shared" si="6"/>
        <v>25.162700000000001</v>
      </c>
      <c r="O21">
        <f t="shared" si="7"/>
        <v>29.712101876551493</v>
      </c>
    </row>
    <row r="22" spans="1:15" x14ac:dyDescent="0.25">
      <c r="A22">
        <v>1995</v>
      </c>
      <c r="B22" s="6">
        <v>18</v>
      </c>
      <c r="C22" s="6">
        <v>18</v>
      </c>
      <c r="D22" s="7">
        <v>16.315934866286593</v>
      </c>
      <c r="E22" s="6">
        <f t="shared" si="0"/>
        <v>13.6188</v>
      </c>
      <c r="F22" s="6">
        <f t="shared" si="1"/>
        <v>1.1980449721184387</v>
      </c>
      <c r="G22">
        <f t="shared" si="2"/>
        <v>1.1931644612882875</v>
      </c>
      <c r="H22">
        <f t="shared" si="3"/>
        <v>16.24946816539293</v>
      </c>
      <c r="I22" s="4">
        <f t="shared" si="4"/>
        <v>-6.6466700893663244E-2</v>
      </c>
      <c r="J22" s="5">
        <f t="shared" si="5"/>
        <v>4.4178223276876939E-3</v>
      </c>
      <c r="K22">
        <f t="shared" si="8"/>
        <v>2015</v>
      </c>
      <c r="L22">
        <v>18</v>
      </c>
      <c r="M22">
        <v>498</v>
      </c>
      <c r="N22">
        <f t="shared" si="6"/>
        <v>25.186799999999998</v>
      </c>
      <c r="O22">
        <f t="shared" si="7"/>
        <v>30.051994653575836</v>
      </c>
    </row>
    <row r="23" spans="1:15" x14ac:dyDescent="0.25">
      <c r="A23">
        <v>1995</v>
      </c>
      <c r="B23" s="6">
        <v>19</v>
      </c>
      <c r="C23" s="6">
        <v>19</v>
      </c>
      <c r="D23" s="7">
        <v>16.362741121090227</v>
      </c>
      <c r="E23" s="6">
        <f t="shared" si="0"/>
        <v>13.642900000000001</v>
      </c>
      <c r="F23" s="6">
        <f t="shared" si="1"/>
        <v>1.1993594559140819</v>
      </c>
      <c r="G23">
        <f t="shared" si="2"/>
        <v>1.144719425159507</v>
      </c>
      <c r="H23">
        <f t="shared" si="3"/>
        <v>15.617292645508639</v>
      </c>
      <c r="I23" s="4">
        <f t="shared" si="4"/>
        <v>-0.745448475581588</v>
      </c>
      <c r="J23" s="5">
        <f t="shared" si="5"/>
        <v>0.55569342974691338</v>
      </c>
      <c r="K23">
        <f t="shared" si="8"/>
        <v>2015</v>
      </c>
      <c r="L23">
        <v>19</v>
      </c>
      <c r="M23">
        <v>499</v>
      </c>
      <c r="N23">
        <f t="shared" si="6"/>
        <v>25.210900000000002</v>
      </c>
      <c r="O23">
        <f t="shared" si="7"/>
        <v>28.859406955753816</v>
      </c>
    </row>
    <row r="24" spans="1:15" x14ac:dyDescent="0.25">
      <c r="A24">
        <v>1995</v>
      </c>
      <c r="B24" s="6">
        <v>20</v>
      </c>
      <c r="C24" s="6">
        <v>20</v>
      </c>
      <c r="D24" s="7">
        <v>15.452253318109522</v>
      </c>
      <c r="E24" s="6">
        <f t="shared" si="0"/>
        <v>13.667</v>
      </c>
      <c r="F24" s="6">
        <f t="shared" si="1"/>
        <v>1.1306251055908043</v>
      </c>
      <c r="G24">
        <f t="shared" si="2"/>
        <v>1.1205175682242119</v>
      </c>
      <c r="H24">
        <f t="shared" si="3"/>
        <v>15.314113604920303</v>
      </c>
      <c r="I24" s="4">
        <f t="shared" si="4"/>
        <v>-0.13813971318921858</v>
      </c>
      <c r="J24" s="5">
        <f t="shared" si="5"/>
        <v>1.908258035999957E-2</v>
      </c>
      <c r="K24">
        <f t="shared" si="8"/>
        <v>2015</v>
      </c>
      <c r="L24">
        <v>20</v>
      </c>
      <c r="M24">
        <v>500</v>
      </c>
      <c r="N24">
        <f t="shared" si="6"/>
        <v>25.234999999999999</v>
      </c>
      <c r="O24">
        <f t="shared" si="7"/>
        <v>28.276260834137986</v>
      </c>
    </row>
    <row r="25" spans="1:15" x14ac:dyDescent="0.25">
      <c r="A25">
        <v>1995</v>
      </c>
      <c r="B25" s="6">
        <v>21</v>
      </c>
      <c r="C25" s="6">
        <v>21</v>
      </c>
      <c r="D25" s="7">
        <v>15.202073382864969</v>
      </c>
      <c r="E25" s="6">
        <f t="shared" si="0"/>
        <v>13.6911</v>
      </c>
      <c r="F25" s="6">
        <f t="shared" si="1"/>
        <v>1.1103617227881593</v>
      </c>
      <c r="G25">
        <f t="shared" si="2"/>
        <v>1.0987726434731997</v>
      </c>
      <c r="H25">
        <f t="shared" si="3"/>
        <v>15.043406139055925</v>
      </c>
      <c r="I25" s="4">
        <f t="shared" si="4"/>
        <v>-0.15866724380904351</v>
      </c>
      <c r="J25" s="5">
        <f t="shared" si="5"/>
        <v>2.5175294257958458E-2</v>
      </c>
      <c r="K25">
        <f t="shared" si="8"/>
        <v>2015</v>
      </c>
      <c r="L25">
        <v>21</v>
      </c>
      <c r="M25">
        <v>501</v>
      </c>
      <c r="N25">
        <f t="shared" si="6"/>
        <v>25.2591</v>
      </c>
      <c r="O25">
        <f t="shared" si="7"/>
        <v>27.754008078753898</v>
      </c>
    </row>
    <row r="26" spans="1:15" x14ac:dyDescent="0.25">
      <c r="A26">
        <v>1995</v>
      </c>
      <c r="B26" s="6">
        <v>22</v>
      </c>
      <c r="C26" s="6">
        <v>22</v>
      </c>
      <c r="D26" s="7">
        <v>15.000733909840466</v>
      </c>
      <c r="E26" s="6">
        <f t="shared" si="0"/>
        <v>13.715200000000001</v>
      </c>
      <c r="F26" s="6">
        <f t="shared" si="1"/>
        <v>1.0937305988859416</v>
      </c>
      <c r="G26">
        <f t="shared" si="2"/>
        <v>1.0686748327179663</v>
      </c>
      <c r="H26">
        <f t="shared" si="3"/>
        <v>14.657089065693452</v>
      </c>
      <c r="I26" s="4">
        <f t="shared" si="4"/>
        <v>-0.34364484414701479</v>
      </c>
      <c r="J26" s="5">
        <f t="shared" si="5"/>
        <v>0.11809177890882609</v>
      </c>
      <c r="K26">
        <f t="shared" si="8"/>
        <v>2015</v>
      </c>
      <c r="L26">
        <v>22</v>
      </c>
      <c r="M26">
        <v>502</v>
      </c>
      <c r="N26">
        <f t="shared" si="6"/>
        <v>25.283200000000001</v>
      </c>
      <c r="O26">
        <f t="shared" si="7"/>
        <v>27.019519530574886</v>
      </c>
    </row>
    <row r="27" spans="1:15" x14ac:dyDescent="0.25">
      <c r="A27">
        <v>1995</v>
      </c>
      <c r="B27" s="6">
        <v>23</v>
      </c>
      <c r="C27" s="6">
        <v>23</v>
      </c>
      <c r="D27" s="7">
        <v>15.396833970313441</v>
      </c>
      <c r="E27" s="6">
        <f t="shared" si="0"/>
        <v>13.7393</v>
      </c>
      <c r="F27" s="6">
        <f t="shared" si="1"/>
        <v>1.1206418063739376</v>
      </c>
      <c r="G27">
        <f t="shared" si="2"/>
        <v>1.0226211273669805</v>
      </c>
      <c r="H27">
        <f t="shared" si="3"/>
        <v>14.050098455233156</v>
      </c>
      <c r="I27" s="4">
        <f t="shared" si="4"/>
        <v>-1.3467355150802849</v>
      </c>
      <c r="J27" s="5">
        <f t="shared" si="5"/>
        <v>1.8136965475785602</v>
      </c>
      <c r="K27">
        <f t="shared" si="8"/>
        <v>2015</v>
      </c>
      <c r="L27">
        <v>23</v>
      </c>
      <c r="M27">
        <v>503</v>
      </c>
      <c r="N27">
        <f t="shared" si="6"/>
        <v>25.307299999999998</v>
      </c>
      <c r="O27">
        <f t="shared" si="7"/>
        <v>25.879779656614385</v>
      </c>
    </row>
    <row r="28" spans="1:15" x14ac:dyDescent="0.25">
      <c r="A28">
        <v>1995</v>
      </c>
      <c r="B28" s="6">
        <v>24</v>
      </c>
      <c r="C28" s="6">
        <v>24</v>
      </c>
      <c r="D28" s="7">
        <v>13.174217443731893</v>
      </c>
      <c r="E28" s="6">
        <f t="shared" si="0"/>
        <v>13.763400000000001</v>
      </c>
      <c r="F28" s="6">
        <f t="shared" si="1"/>
        <v>0.95719207781012627</v>
      </c>
      <c r="G28">
        <f t="shared" si="2"/>
        <v>0.93068175118910013</v>
      </c>
      <c r="H28">
        <f t="shared" si="3"/>
        <v>12.809345214316062</v>
      </c>
      <c r="I28" s="4">
        <f t="shared" si="4"/>
        <v>-0.36487222941583042</v>
      </c>
      <c r="J28" s="5">
        <f t="shared" si="5"/>
        <v>0.13313174379887838</v>
      </c>
      <c r="K28">
        <f t="shared" si="8"/>
        <v>2015</v>
      </c>
      <c r="L28">
        <v>24</v>
      </c>
      <c r="M28">
        <v>504</v>
      </c>
      <c r="N28">
        <f t="shared" si="6"/>
        <v>25.331400000000002</v>
      </c>
      <c r="O28">
        <f t="shared" si="7"/>
        <v>23.575471712071572</v>
      </c>
    </row>
    <row r="29" spans="1:15" x14ac:dyDescent="0.25">
      <c r="A29">
        <v>1996</v>
      </c>
      <c r="B29" s="6">
        <v>1</v>
      </c>
      <c r="C29" s="6">
        <v>25</v>
      </c>
      <c r="D29" s="7">
        <v>12.511434964435091</v>
      </c>
      <c r="E29" s="6">
        <f t="shared" si="0"/>
        <v>13.787500000000001</v>
      </c>
      <c r="F29" s="6">
        <f t="shared" si="1"/>
        <v>0.90744768554379618</v>
      </c>
      <c r="G29">
        <f t="shared" si="2"/>
        <v>0.88538261692870157</v>
      </c>
      <c r="H29">
        <f t="shared" si="3"/>
        <v>12.207212830904474</v>
      </c>
      <c r="I29" s="4">
        <f t="shared" si="4"/>
        <v>-0.304222133530617</v>
      </c>
      <c r="J29" s="5">
        <f t="shared" si="5"/>
        <v>9.255110652992056E-2</v>
      </c>
      <c r="K29">
        <f>K5+1</f>
        <v>2016</v>
      </c>
      <c r="L29">
        <f>L5</f>
        <v>1</v>
      </c>
      <c r="M29">
        <v>505</v>
      </c>
      <c r="N29">
        <f t="shared" si="6"/>
        <v>25.355499999999999</v>
      </c>
      <c r="O29">
        <f t="shared" si="7"/>
        <v>22.44931894353569</v>
      </c>
    </row>
    <row r="30" spans="1:15" x14ac:dyDescent="0.25">
      <c r="A30">
        <v>1996</v>
      </c>
      <c r="B30" s="6">
        <v>2</v>
      </c>
      <c r="C30" s="6">
        <v>26</v>
      </c>
      <c r="D30" s="7">
        <v>11.560901263935824</v>
      </c>
      <c r="E30" s="6">
        <f t="shared" si="0"/>
        <v>13.8116</v>
      </c>
      <c r="F30" s="6">
        <f t="shared" si="1"/>
        <v>0.83704286715049836</v>
      </c>
      <c r="G30">
        <f t="shared" si="2"/>
        <v>0.81608058960937524</v>
      </c>
      <c r="H30">
        <f t="shared" si="3"/>
        <v>11.271378671448847</v>
      </c>
      <c r="I30" s="4">
        <f t="shared" si="4"/>
        <v>-0.28952259248697665</v>
      </c>
      <c r="J30" s="5">
        <f t="shared" si="5"/>
        <v>8.3823331560379952E-2</v>
      </c>
      <c r="K30">
        <f t="shared" ref="K30:K93" si="9">K6+1</f>
        <v>2016</v>
      </c>
      <c r="L30">
        <f t="shared" ref="L30:L93" si="10">L6</f>
        <v>2</v>
      </c>
      <c r="M30">
        <v>506</v>
      </c>
      <c r="N30">
        <f t="shared" si="6"/>
        <v>25.3796</v>
      </c>
      <c r="O30">
        <f t="shared" si="7"/>
        <v>20.711798932050101</v>
      </c>
    </row>
    <row r="31" spans="1:15" x14ac:dyDescent="0.25">
      <c r="A31">
        <v>1996</v>
      </c>
      <c r="B31" s="6">
        <v>3</v>
      </c>
      <c r="C31" s="6">
        <v>27</v>
      </c>
      <c r="D31" s="7">
        <v>12.325572684633554</v>
      </c>
      <c r="E31" s="6">
        <f t="shared" si="0"/>
        <v>13.835700000000001</v>
      </c>
      <c r="F31" s="6">
        <f t="shared" si="1"/>
        <v>0.89085284334248027</v>
      </c>
      <c r="G31">
        <f t="shared" si="2"/>
        <v>0.77766543894918883</v>
      </c>
      <c r="H31">
        <f t="shared" si="3"/>
        <v>10.759545713669292</v>
      </c>
      <c r="I31" s="4">
        <f t="shared" si="4"/>
        <v>-1.5660269709642627</v>
      </c>
      <c r="J31" s="5">
        <f t="shared" si="5"/>
        <v>2.4524404737875036</v>
      </c>
      <c r="K31">
        <f t="shared" si="9"/>
        <v>2016</v>
      </c>
      <c r="L31">
        <f t="shared" si="10"/>
        <v>3</v>
      </c>
      <c r="M31">
        <v>507</v>
      </c>
      <c r="N31">
        <f t="shared" si="6"/>
        <v>25.403700000000001</v>
      </c>
      <c r="O31">
        <f t="shared" si="7"/>
        <v>19.75557951143351</v>
      </c>
    </row>
    <row r="32" spans="1:15" x14ac:dyDescent="0.25">
      <c r="A32">
        <v>1996</v>
      </c>
      <c r="B32" s="6">
        <v>4</v>
      </c>
      <c r="C32" s="6">
        <v>28</v>
      </c>
      <c r="D32" s="7">
        <v>11.337155004643721</v>
      </c>
      <c r="E32" s="6">
        <f t="shared" si="0"/>
        <v>13.8598</v>
      </c>
      <c r="F32" s="6">
        <f t="shared" si="1"/>
        <v>0.81798835514536439</v>
      </c>
      <c r="G32">
        <f t="shared" si="2"/>
        <v>0.76737390098333624</v>
      </c>
      <c r="H32">
        <f t="shared" si="3"/>
        <v>10.635648792848844</v>
      </c>
      <c r="I32" s="4">
        <f t="shared" si="4"/>
        <v>-0.70150621179487693</v>
      </c>
      <c r="J32" s="5">
        <f t="shared" si="5"/>
        <v>0.49211096518679875</v>
      </c>
      <c r="K32">
        <f t="shared" si="9"/>
        <v>2016</v>
      </c>
      <c r="L32">
        <f t="shared" si="10"/>
        <v>4</v>
      </c>
      <c r="M32">
        <v>508</v>
      </c>
      <c r="N32">
        <f t="shared" si="6"/>
        <v>25.427800000000001</v>
      </c>
      <c r="O32">
        <f t="shared" si="7"/>
        <v>19.512630079424078</v>
      </c>
    </row>
    <row r="33" spans="1:15" x14ac:dyDescent="0.25">
      <c r="A33">
        <v>1996</v>
      </c>
      <c r="B33" s="6">
        <v>5</v>
      </c>
      <c r="C33" s="6">
        <v>29</v>
      </c>
      <c r="D33" s="7">
        <v>12.026155121594694</v>
      </c>
      <c r="E33" s="6">
        <f t="shared" si="0"/>
        <v>13.883900000000001</v>
      </c>
      <c r="F33" s="6">
        <f t="shared" si="1"/>
        <v>0.86619430574944312</v>
      </c>
      <c r="G33">
        <f t="shared" si="2"/>
        <v>0.7473029267988418</v>
      </c>
      <c r="H33">
        <f t="shared" si="3"/>
        <v>10.375479105382441</v>
      </c>
      <c r="I33" s="4">
        <f t="shared" si="4"/>
        <v>-1.6506760162122536</v>
      </c>
      <c r="J33" s="5">
        <f t="shared" si="5"/>
        <v>2.7247313104983562</v>
      </c>
      <c r="K33">
        <f t="shared" si="9"/>
        <v>2016</v>
      </c>
      <c r="L33">
        <f t="shared" si="10"/>
        <v>5</v>
      </c>
      <c r="M33">
        <v>509</v>
      </c>
      <c r="N33">
        <f t="shared" si="6"/>
        <v>25.451900000000002</v>
      </c>
      <c r="O33">
        <f t="shared" si="7"/>
        <v>19.020279362591442</v>
      </c>
    </row>
    <row r="34" spans="1:15" x14ac:dyDescent="0.25">
      <c r="A34">
        <v>1996</v>
      </c>
      <c r="B34" s="6">
        <v>6</v>
      </c>
      <c r="C34" s="6">
        <v>30</v>
      </c>
      <c r="D34" s="7">
        <v>10.681411294907035</v>
      </c>
      <c r="E34" s="6">
        <f t="shared" si="0"/>
        <v>13.908000000000001</v>
      </c>
      <c r="F34" s="6">
        <f t="shared" si="1"/>
        <v>0.76800483857542667</v>
      </c>
      <c r="G34">
        <f t="shared" si="2"/>
        <v>0.77352436864525487</v>
      </c>
      <c r="H34">
        <f t="shared" si="3"/>
        <v>10.758176919118206</v>
      </c>
      <c r="I34" s="4">
        <f t="shared" si="4"/>
        <v>7.6765624211171613E-2</v>
      </c>
      <c r="J34" s="5">
        <f t="shared" si="5"/>
        <v>5.8929610605308168E-3</v>
      </c>
      <c r="K34">
        <f t="shared" si="9"/>
        <v>2016</v>
      </c>
      <c r="L34">
        <f t="shared" si="10"/>
        <v>6</v>
      </c>
      <c r="M34">
        <v>510</v>
      </c>
      <c r="N34">
        <f t="shared" si="6"/>
        <v>25.475999999999999</v>
      </c>
      <c r="O34">
        <f t="shared" si="7"/>
        <v>19.706306815606514</v>
      </c>
    </row>
    <row r="35" spans="1:15" x14ac:dyDescent="0.25">
      <c r="A35">
        <v>1996</v>
      </c>
      <c r="B35" s="6">
        <v>7</v>
      </c>
      <c r="C35" s="6">
        <v>31</v>
      </c>
      <c r="D35" s="7">
        <v>12.596584122004014</v>
      </c>
      <c r="E35" s="6">
        <f t="shared" si="0"/>
        <v>13.9321</v>
      </c>
      <c r="F35" s="6">
        <f t="shared" si="1"/>
        <v>0.90414109301569856</v>
      </c>
      <c r="G35">
        <f t="shared" si="2"/>
        <v>0.80364367718008745</v>
      </c>
      <c r="H35">
        <f t="shared" si="3"/>
        <v>11.196444074840697</v>
      </c>
      <c r="I35" s="4">
        <f t="shared" si="4"/>
        <v>-1.4001400471633172</v>
      </c>
      <c r="J35" s="5">
        <f t="shared" si="5"/>
        <v>1.9603921516704961</v>
      </c>
      <c r="K35">
        <f t="shared" si="9"/>
        <v>2016</v>
      </c>
      <c r="L35">
        <f t="shared" si="10"/>
        <v>7</v>
      </c>
      <c r="M35">
        <v>511</v>
      </c>
      <c r="N35">
        <f t="shared" si="6"/>
        <v>25.5001</v>
      </c>
      <c r="O35">
        <f t="shared" si="7"/>
        <v>20.492994132459948</v>
      </c>
    </row>
    <row r="36" spans="1:15" x14ac:dyDescent="0.25">
      <c r="A36">
        <v>1996</v>
      </c>
      <c r="B36" s="6">
        <v>8</v>
      </c>
      <c r="C36" s="6">
        <v>32</v>
      </c>
      <c r="D36" s="7">
        <v>11.772848508934171</v>
      </c>
      <c r="E36" s="6">
        <f t="shared" si="0"/>
        <v>13.956200000000001</v>
      </c>
      <c r="F36" s="6">
        <f t="shared" si="1"/>
        <v>0.84355687858687678</v>
      </c>
      <c r="G36">
        <f t="shared" si="2"/>
        <v>0.87447269338725453</v>
      </c>
      <c r="H36">
        <f t="shared" si="3"/>
        <v>12.204315803451202</v>
      </c>
      <c r="I36" s="4">
        <f t="shared" si="4"/>
        <v>0.43146729451703081</v>
      </c>
      <c r="J36" s="5">
        <f t="shared" si="5"/>
        <v>0.1861640262378462</v>
      </c>
      <c r="K36">
        <f t="shared" si="9"/>
        <v>2016</v>
      </c>
      <c r="L36">
        <f t="shared" si="10"/>
        <v>8</v>
      </c>
      <c r="M36">
        <v>512</v>
      </c>
      <c r="N36">
        <f t="shared" si="6"/>
        <v>25.5242</v>
      </c>
      <c r="O36">
        <f t="shared" si="7"/>
        <v>22.320215920554961</v>
      </c>
    </row>
    <row r="37" spans="1:15" x14ac:dyDescent="0.25">
      <c r="A37">
        <v>1996</v>
      </c>
      <c r="B37" s="6">
        <v>9</v>
      </c>
      <c r="C37" s="6">
        <v>33</v>
      </c>
      <c r="D37" s="7">
        <v>14.236071672264778</v>
      </c>
      <c r="E37" s="6">
        <f t="shared" si="0"/>
        <v>13.9803</v>
      </c>
      <c r="F37" s="6">
        <f t="shared" si="1"/>
        <v>1.018295149050076</v>
      </c>
      <c r="G37">
        <f t="shared" si="2"/>
        <v>0.98103153377402952</v>
      </c>
      <c r="H37">
        <f t="shared" si="3"/>
        <v>13.715115151621065</v>
      </c>
      <c r="I37" s="4">
        <f t="shared" si="4"/>
        <v>-0.52095652064371301</v>
      </c>
      <c r="J37" s="5">
        <f t="shared" si="5"/>
        <v>0.27139569640120337</v>
      </c>
      <c r="K37">
        <f t="shared" si="9"/>
        <v>2016</v>
      </c>
      <c r="L37">
        <f t="shared" si="10"/>
        <v>9</v>
      </c>
      <c r="M37">
        <v>513</v>
      </c>
      <c r="N37">
        <f t="shared" si="6"/>
        <v>25.548300000000001</v>
      </c>
      <c r="O37">
        <f t="shared" si="7"/>
        <v>25.063687934319038</v>
      </c>
    </row>
    <row r="38" spans="1:15" x14ac:dyDescent="0.25">
      <c r="A38">
        <v>1996</v>
      </c>
      <c r="B38" s="6">
        <v>10</v>
      </c>
      <c r="C38" s="6">
        <v>34</v>
      </c>
      <c r="D38" s="7">
        <v>15.408682360960748</v>
      </c>
      <c r="E38" s="6">
        <f t="shared" si="0"/>
        <v>14.0044</v>
      </c>
      <c r="F38" s="6">
        <f t="shared" si="1"/>
        <v>1.1002743681243572</v>
      </c>
      <c r="G38">
        <f t="shared" si="2"/>
        <v>1.018445354428468</v>
      </c>
      <c r="H38">
        <f t="shared" si="3"/>
        <v>14.262716121558038</v>
      </c>
      <c r="I38" s="4">
        <f t="shared" si="4"/>
        <v>-1.1459662394027106</v>
      </c>
      <c r="J38" s="5">
        <f t="shared" si="5"/>
        <v>1.3132386218507905</v>
      </c>
      <c r="K38">
        <f t="shared" si="9"/>
        <v>2016</v>
      </c>
      <c r="L38">
        <f t="shared" si="10"/>
        <v>10</v>
      </c>
      <c r="M38">
        <v>514</v>
      </c>
      <c r="N38">
        <f t="shared" si="6"/>
        <v>25.572400000000002</v>
      </c>
      <c r="O38">
        <f t="shared" si="7"/>
        <v>26.044091981586554</v>
      </c>
    </row>
    <row r="39" spans="1:15" x14ac:dyDescent="0.25">
      <c r="A39">
        <v>1996</v>
      </c>
      <c r="B39" s="6">
        <v>11</v>
      </c>
      <c r="C39" s="6">
        <v>35</v>
      </c>
      <c r="D39" s="7">
        <v>16.930694458648826</v>
      </c>
      <c r="E39" s="6">
        <f t="shared" si="0"/>
        <v>14.028500000000001</v>
      </c>
      <c r="F39" s="6">
        <f t="shared" si="1"/>
        <v>1.206878458755307</v>
      </c>
      <c r="G39">
        <f t="shared" si="2"/>
        <v>1.0834348551684165</v>
      </c>
      <c r="H39">
        <f t="shared" si="3"/>
        <v>15.198965865730132</v>
      </c>
      <c r="I39" s="4">
        <f t="shared" si="4"/>
        <v>-1.7317285929186941</v>
      </c>
      <c r="J39" s="5">
        <f t="shared" si="5"/>
        <v>2.9988839195321599</v>
      </c>
      <c r="K39">
        <f t="shared" si="9"/>
        <v>2016</v>
      </c>
      <c r="L39">
        <f t="shared" si="10"/>
        <v>11</v>
      </c>
      <c r="M39">
        <v>515</v>
      </c>
      <c r="N39">
        <f t="shared" si="6"/>
        <v>25.596499999999999</v>
      </c>
      <c r="O39">
        <f t="shared" si="7"/>
        <v>27.732140270318371</v>
      </c>
    </row>
    <row r="40" spans="1:15" x14ac:dyDescent="0.25">
      <c r="A40">
        <v>1996</v>
      </c>
      <c r="B40" s="6">
        <v>12</v>
      </c>
      <c r="C40" s="6">
        <v>36</v>
      </c>
      <c r="D40" s="7">
        <v>15.968107539660888</v>
      </c>
      <c r="E40" s="6">
        <f t="shared" si="0"/>
        <v>14.0526</v>
      </c>
      <c r="F40" s="6">
        <f t="shared" si="1"/>
        <v>1.1363098316084488</v>
      </c>
      <c r="G40">
        <f t="shared" si="2"/>
        <v>1.0799238234350077</v>
      </c>
      <c r="H40">
        <f t="shared" si="3"/>
        <v>15.175737521202789</v>
      </c>
      <c r="I40" s="4">
        <f t="shared" si="4"/>
        <v>-0.79237001845809907</v>
      </c>
      <c r="J40" s="5">
        <f t="shared" si="5"/>
        <v>0.62785024615128826</v>
      </c>
      <c r="K40">
        <f t="shared" si="9"/>
        <v>2016</v>
      </c>
      <c r="L40">
        <f t="shared" si="10"/>
        <v>12</v>
      </c>
      <c r="M40">
        <v>516</v>
      </c>
      <c r="N40">
        <f t="shared" si="6"/>
        <v>25.6206</v>
      </c>
      <c r="O40">
        <f t="shared" si="7"/>
        <v>27.668296310698956</v>
      </c>
    </row>
    <row r="41" spans="1:15" x14ac:dyDescent="0.25">
      <c r="A41">
        <v>1996</v>
      </c>
      <c r="B41" s="6">
        <v>13</v>
      </c>
      <c r="C41" s="6">
        <v>37</v>
      </c>
      <c r="D41" s="7">
        <v>16.073505957599391</v>
      </c>
      <c r="E41" s="6">
        <f t="shared" si="0"/>
        <v>14.076700000000001</v>
      </c>
      <c r="F41" s="6">
        <f t="shared" si="1"/>
        <v>1.1418518514708269</v>
      </c>
      <c r="G41">
        <f t="shared" si="2"/>
        <v>1.1237079020474336</v>
      </c>
      <c r="H41">
        <f t="shared" si="3"/>
        <v>15.81809902475111</v>
      </c>
      <c r="I41" s="4">
        <f t="shared" si="4"/>
        <v>-0.25540693284828109</v>
      </c>
      <c r="J41" s="5">
        <f t="shared" si="5"/>
        <v>6.5232701346966362E-2</v>
      </c>
      <c r="K41">
        <f t="shared" si="9"/>
        <v>2016</v>
      </c>
      <c r="L41">
        <f t="shared" si="10"/>
        <v>13</v>
      </c>
      <c r="M41">
        <v>517</v>
      </c>
      <c r="N41">
        <f t="shared" si="6"/>
        <v>25.6447</v>
      </c>
      <c r="O41">
        <f t="shared" si="7"/>
        <v>28.817152035635822</v>
      </c>
    </row>
    <row r="42" spans="1:15" x14ac:dyDescent="0.25">
      <c r="A42">
        <v>1996</v>
      </c>
      <c r="B42" s="6">
        <v>14</v>
      </c>
      <c r="C42" s="6">
        <v>38</v>
      </c>
      <c r="D42" s="7">
        <v>17.427306983088009</v>
      </c>
      <c r="E42" s="6">
        <f t="shared" si="0"/>
        <v>14.1008</v>
      </c>
      <c r="F42" s="6">
        <f t="shared" si="1"/>
        <v>1.2359090961568144</v>
      </c>
      <c r="G42">
        <f t="shared" si="2"/>
        <v>1.1648023730103436</v>
      </c>
      <c r="H42">
        <f t="shared" si="3"/>
        <v>16.424645301344253</v>
      </c>
      <c r="I42" s="4">
        <f t="shared" si="4"/>
        <v>-1.0026616817437564</v>
      </c>
      <c r="J42" s="5">
        <f t="shared" si="5"/>
        <v>1.0053304480372178</v>
      </c>
      <c r="K42">
        <f t="shared" si="9"/>
        <v>2016</v>
      </c>
      <c r="L42">
        <f t="shared" si="10"/>
        <v>14</v>
      </c>
      <c r="M42">
        <v>518</v>
      </c>
      <c r="N42">
        <f t="shared" si="6"/>
        <v>25.668800000000001</v>
      </c>
      <c r="O42">
        <f t="shared" si="7"/>
        <v>29.899079152327911</v>
      </c>
    </row>
    <row r="43" spans="1:15" x14ac:dyDescent="0.25">
      <c r="A43">
        <v>1996</v>
      </c>
      <c r="B43" s="6">
        <v>15</v>
      </c>
      <c r="C43" s="6">
        <v>39</v>
      </c>
      <c r="D43" s="7">
        <v>16.767281168020929</v>
      </c>
      <c r="E43" s="6">
        <f t="shared" si="0"/>
        <v>14.1249</v>
      </c>
      <c r="F43" s="6">
        <f t="shared" si="1"/>
        <v>1.187072557541712</v>
      </c>
      <c r="G43">
        <f t="shared" si="2"/>
        <v>1.1643202247726037</v>
      </c>
      <c r="H43">
        <f t="shared" si="3"/>
        <v>16.44590674289055</v>
      </c>
      <c r="I43" s="4">
        <f t="shared" si="4"/>
        <v>-0.32137442513037939</v>
      </c>
      <c r="J43" s="5">
        <f t="shared" si="5"/>
        <v>0.10328152112788183</v>
      </c>
      <c r="K43">
        <f t="shared" si="9"/>
        <v>2016</v>
      </c>
      <c r="L43">
        <f t="shared" si="10"/>
        <v>15</v>
      </c>
      <c r="M43">
        <v>519</v>
      </c>
      <c r="N43">
        <f t="shared" si="6"/>
        <v>25.692900000000002</v>
      </c>
      <c r="O43">
        <f t="shared" si="7"/>
        <v>29.914763103060032</v>
      </c>
    </row>
    <row r="44" spans="1:15" x14ac:dyDescent="0.25">
      <c r="A44">
        <v>1996</v>
      </c>
      <c r="B44" s="6">
        <v>16</v>
      </c>
      <c r="C44" s="6">
        <v>40</v>
      </c>
      <c r="D44" s="7">
        <v>17.86261165576256</v>
      </c>
      <c r="E44" s="6">
        <f t="shared" si="0"/>
        <v>14.149000000000001</v>
      </c>
      <c r="F44" s="6">
        <f t="shared" si="1"/>
        <v>1.2624646021459156</v>
      </c>
      <c r="G44">
        <f t="shared" si="2"/>
        <v>1.1859009887379446</v>
      </c>
      <c r="H44">
        <f t="shared" si="3"/>
        <v>16.779313089653179</v>
      </c>
      <c r="I44" s="4">
        <f t="shared" si="4"/>
        <v>-1.0832985661093808</v>
      </c>
      <c r="J44" s="5">
        <f t="shared" si="5"/>
        <v>1.1735357833346405</v>
      </c>
      <c r="K44">
        <f t="shared" si="9"/>
        <v>2016</v>
      </c>
      <c r="L44">
        <f t="shared" si="10"/>
        <v>16</v>
      </c>
      <c r="M44">
        <v>520</v>
      </c>
      <c r="N44">
        <f t="shared" si="6"/>
        <v>25.716999999999999</v>
      </c>
      <c r="O44">
        <f t="shared" si="7"/>
        <v>30.49781572737372</v>
      </c>
    </row>
    <row r="45" spans="1:15" x14ac:dyDescent="0.25">
      <c r="A45">
        <v>1996</v>
      </c>
      <c r="B45" s="6">
        <v>17</v>
      </c>
      <c r="C45" s="6">
        <v>41</v>
      </c>
      <c r="D45" s="7">
        <v>16.022389522807021</v>
      </c>
      <c r="E45" s="6">
        <f t="shared" si="0"/>
        <v>14.1731</v>
      </c>
      <c r="F45" s="6">
        <f t="shared" si="1"/>
        <v>1.1304788312230225</v>
      </c>
      <c r="G45">
        <f t="shared" si="2"/>
        <v>1.1807994323562849</v>
      </c>
      <c r="H45">
        <f t="shared" si="3"/>
        <v>16.735588434728861</v>
      </c>
      <c r="I45" s="4">
        <f t="shared" si="4"/>
        <v>0.7131989119218396</v>
      </c>
      <c r="J45" s="5">
        <f t="shared" si="5"/>
        <v>0.50865268796649588</v>
      </c>
      <c r="K45">
        <f t="shared" si="9"/>
        <v>2016</v>
      </c>
      <c r="L45">
        <f t="shared" si="10"/>
        <v>17</v>
      </c>
      <c r="M45">
        <v>521</v>
      </c>
      <c r="N45">
        <f t="shared" si="6"/>
        <v>25.741100000000003</v>
      </c>
      <c r="O45">
        <f t="shared" si="7"/>
        <v>30.395076268226369</v>
      </c>
    </row>
    <row r="46" spans="1:15" x14ac:dyDescent="0.25">
      <c r="A46">
        <v>1996</v>
      </c>
      <c r="B46" s="6">
        <v>18</v>
      </c>
      <c r="C46" s="6">
        <v>42</v>
      </c>
      <c r="D46" s="7">
        <v>16.425334930180718</v>
      </c>
      <c r="E46" s="6">
        <f t="shared" si="0"/>
        <v>14.1972</v>
      </c>
      <c r="F46" s="6">
        <f t="shared" si="1"/>
        <v>1.1569418568577408</v>
      </c>
      <c r="G46">
        <f t="shared" si="2"/>
        <v>1.1931644612882875</v>
      </c>
      <c r="H46">
        <f t="shared" si="3"/>
        <v>16.939594489802076</v>
      </c>
      <c r="I46" s="4">
        <f t="shared" si="4"/>
        <v>0.51425955962135816</v>
      </c>
      <c r="J46" s="5">
        <f t="shared" si="5"/>
        <v>0.26446289466195322</v>
      </c>
      <c r="K46">
        <f t="shared" si="9"/>
        <v>2016</v>
      </c>
      <c r="L46">
        <f t="shared" si="10"/>
        <v>18</v>
      </c>
      <c r="M46">
        <v>522</v>
      </c>
      <c r="N46">
        <f t="shared" si="6"/>
        <v>25.7652</v>
      </c>
      <c r="O46">
        <f t="shared" si="7"/>
        <v>30.742120977984985</v>
      </c>
    </row>
    <row r="47" spans="1:15" x14ac:dyDescent="0.25">
      <c r="A47">
        <v>1996</v>
      </c>
      <c r="B47" s="6">
        <v>19</v>
      </c>
      <c r="C47" s="6">
        <v>43</v>
      </c>
      <c r="D47" s="7">
        <v>15.46713461666287</v>
      </c>
      <c r="E47" s="6">
        <f t="shared" si="0"/>
        <v>14.221300000000001</v>
      </c>
      <c r="F47" s="6">
        <f t="shared" si="1"/>
        <v>1.0876034270188286</v>
      </c>
      <c r="G47">
        <f t="shared" si="2"/>
        <v>1.144719425159507</v>
      </c>
      <c r="H47">
        <f t="shared" si="3"/>
        <v>16.279398361020899</v>
      </c>
      <c r="I47" s="4">
        <f t="shared" si="4"/>
        <v>0.81226374435802917</v>
      </c>
      <c r="J47" s="5">
        <f t="shared" si="5"/>
        <v>0.65977239039852575</v>
      </c>
      <c r="K47">
        <f t="shared" si="9"/>
        <v>2016</v>
      </c>
      <c r="L47">
        <f t="shared" si="10"/>
        <v>19</v>
      </c>
      <c r="M47">
        <v>523</v>
      </c>
      <c r="N47">
        <f t="shared" si="6"/>
        <v>25.789300000000001</v>
      </c>
      <c r="O47">
        <f t="shared" si="7"/>
        <v>29.521512671266073</v>
      </c>
    </row>
    <row r="48" spans="1:15" x14ac:dyDescent="0.25">
      <c r="A48">
        <v>1996</v>
      </c>
      <c r="B48" s="6">
        <v>20</v>
      </c>
      <c r="C48" s="6">
        <v>44</v>
      </c>
      <c r="D48" s="7">
        <v>15.917941405788191</v>
      </c>
      <c r="E48" s="6">
        <f t="shared" si="0"/>
        <v>14.2454</v>
      </c>
      <c r="F48" s="6">
        <f t="shared" si="1"/>
        <v>1.1174092272444573</v>
      </c>
      <c r="G48">
        <f t="shared" si="2"/>
        <v>1.1205175682242119</v>
      </c>
      <c r="H48">
        <f t="shared" si="3"/>
        <v>15.962220966381189</v>
      </c>
      <c r="I48" s="4">
        <f t="shared" si="4"/>
        <v>4.4279560592997314E-2</v>
      </c>
      <c r="J48" s="5">
        <f t="shared" si="5"/>
        <v>1.9606794863089205E-3</v>
      </c>
      <c r="K48">
        <f t="shared" si="9"/>
        <v>2016</v>
      </c>
      <c r="L48">
        <f t="shared" si="10"/>
        <v>20</v>
      </c>
      <c r="M48">
        <v>524</v>
      </c>
      <c r="N48">
        <f t="shared" si="6"/>
        <v>25.813400000000001</v>
      </c>
      <c r="O48">
        <f t="shared" si="7"/>
        <v>28.924368195598873</v>
      </c>
    </row>
    <row r="49" spans="1:15" x14ac:dyDescent="0.25">
      <c r="A49">
        <v>1996</v>
      </c>
      <c r="B49" s="6">
        <v>21</v>
      </c>
      <c r="C49" s="6">
        <v>45</v>
      </c>
      <c r="D49" s="7">
        <v>15.89254303733312</v>
      </c>
      <c r="E49" s="6">
        <f t="shared" si="0"/>
        <v>14.269500000000001</v>
      </c>
      <c r="F49" s="6">
        <f t="shared" si="1"/>
        <v>1.113742109908064</v>
      </c>
      <c r="G49">
        <f t="shared" si="2"/>
        <v>1.0987726434731997</v>
      </c>
      <c r="H49">
        <f t="shared" si="3"/>
        <v>15.678936236040824</v>
      </c>
      <c r="I49" s="4">
        <f t="shared" si="4"/>
        <v>-0.21360680129229515</v>
      </c>
      <c r="J49" s="5">
        <f t="shared" si="5"/>
        <v>4.5627865558326063E-2</v>
      </c>
      <c r="K49">
        <f t="shared" si="9"/>
        <v>2016</v>
      </c>
      <c r="L49">
        <f t="shared" si="10"/>
        <v>21</v>
      </c>
      <c r="M49">
        <v>525</v>
      </c>
      <c r="N49">
        <f t="shared" si="6"/>
        <v>25.837499999999999</v>
      </c>
      <c r="O49">
        <f t="shared" si="7"/>
        <v>28.389538175738796</v>
      </c>
    </row>
    <row r="50" spans="1:15" x14ac:dyDescent="0.25">
      <c r="A50">
        <v>1996</v>
      </c>
      <c r="B50" s="6">
        <v>22</v>
      </c>
      <c r="C50" s="6">
        <v>46</v>
      </c>
      <c r="D50" s="7">
        <v>15.764306644114924</v>
      </c>
      <c r="E50" s="6">
        <f t="shared" si="0"/>
        <v>14.293600000000001</v>
      </c>
      <c r="F50" s="6">
        <f t="shared" si="1"/>
        <v>1.1028926683351237</v>
      </c>
      <c r="G50">
        <f t="shared" si="2"/>
        <v>1.0686748327179663</v>
      </c>
      <c r="H50">
        <f t="shared" si="3"/>
        <v>15.275210588937524</v>
      </c>
      <c r="I50" s="4">
        <f t="shared" si="4"/>
        <v>-0.4890960551774004</v>
      </c>
      <c r="J50" s="5">
        <f t="shared" si="5"/>
        <v>0.2392149511900947</v>
      </c>
      <c r="K50">
        <f t="shared" si="9"/>
        <v>2016</v>
      </c>
      <c r="L50">
        <f t="shared" si="10"/>
        <v>22</v>
      </c>
      <c r="M50">
        <v>526</v>
      </c>
      <c r="N50">
        <f t="shared" si="6"/>
        <v>25.861600000000003</v>
      </c>
      <c r="O50">
        <f t="shared" si="7"/>
        <v>27.63764105381896</v>
      </c>
    </row>
    <row r="51" spans="1:15" x14ac:dyDescent="0.25">
      <c r="A51">
        <v>1996</v>
      </c>
      <c r="B51" s="6">
        <v>23</v>
      </c>
      <c r="C51" s="6">
        <v>47</v>
      </c>
      <c r="D51" s="7">
        <v>14.621288096642083</v>
      </c>
      <c r="E51" s="6">
        <f t="shared" si="0"/>
        <v>14.3177</v>
      </c>
      <c r="F51" s="6">
        <f t="shared" si="1"/>
        <v>1.0212036916992311</v>
      </c>
      <c r="G51">
        <f t="shared" si="2"/>
        <v>1.0226211273669805</v>
      </c>
      <c r="H51">
        <f t="shared" si="3"/>
        <v>14.641582515302217</v>
      </c>
      <c r="I51" s="4">
        <f t="shared" si="4"/>
        <v>2.0294418660133928E-2</v>
      </c>
      <c r="J51" s="5">
        <f t="shared" si="5"/>
        <v>4.1186342875279216E-4</v>
      </c>
      <c r="K51">
        <f t="shared" si="9"/>
        <v>2016</v>
      </c>
      <c r="L51">
        <f t="shared" si="10"/>
        <v>23</v>
      </c>
      <c r="M51">
        <v>527</v>
      </c>
      <c r="N51">
        <f t="shared" si="6"/>
        <v>25.8857</v>
      </c>
      <c r="O51">
        <f t="shared" si="7"/>
        <v>26.471263716683449</v>
      </c>
    </row>
    <row r="52" spans="1:15" x14ac:dyDescent="0.25">
      <c r="A52">
        <v>1996</v>
      </c>
      <c r="B52" s="6">
        <v>24</v>
      </c>
      <c r="C52" s="6">
        <v>48</v>
      </c>
      <c r="D52" s="7">
        <v>15.122839431598695</v>
      </c>
      <c r="E52" s="6">
        <f t="shared" si="0"/>
        <v>14.341800000000001</v>
      </c>
      <c r="F52" s="6">
        <f t="shared" si="1"/>
        <v>1.0544589543571026</v>
      </c>
      <c r="G52">
        <f t="shared" si="2"/>
        <v>0.93068175118910013</v>
      </c>
      <c r="H52">
        <f t="shared" si="3"/>
        <v>13.347651539203838</v>
      </c>
      <c r="I52" s="4">
        <f t="shared" si="4"/>
        <v>-1.7751878923948574</v>
      </c>
      <c r="J52" s="5">
        <f t="shared" si="5"/>
        <v>3.1512920533052959</v>
      </c>
      <c r="K52">
        <f t="shared" si="9"/>
        <v>2016</v>
      </c>
      <c r="L52">
        <f t="shared" si="10"/>
        <v>24</v>
      </c>
      <c r="M52">
        <v>528</v>
      </c>
      <c r="N52">
        <f t="shared" si="6"/>
        <v>25.909800000000001</v>
      </c>
      <c r="O52">
        <f t="shared" si="7"/>
        <v>24.113778036959346</v>
      </c>
    </row>
    <row r="53" spans="1:15" x14ac:dyDescent="0.25">
      <c r="A53">
        <v>1997</v>
      </c>
      <c r="B53" s="6">
        <v>1</v>
      </c>
      <c r="C53" s="6">
        <v>49</v>
      </c>
      <c r="D53" s="7">
        <v>11.87455558780019</v>
      </c>
      <c r="E53" s="6">
        <f t="shared" si="0"/>
        <v>14.3659</v>
      </c>
      <c r="F53" s="6">
        <f t="shared" si="1"/>
        <v>0.8265793015265448</v>
      </c>
      <c r="G53">
        <f t="shared" si="2"/>
        <v>0.88538261692870157</v>
      </c>
      <c r="H53">
        <f t="shared" si="3"/>
        <v>12.719318136536033</v>
      </c>
      <c r="I53" s="4">
        <f t="shared" si="4"/>
        <v>0.84476254873584367</v>
      </c>
      <c r="J53" s="5">
        <f t="shared" si="5"/>
        <v>0.71362376374667869</v>
      </c>
      <c r="K53">
        <f t="shared" si="9"/>
        <v>2017</v>
      </c>
      <c r="L53">
        <f t="shared" si="10"/>
        <v>1</v>
      </c>
      <c r="M53">
        <v>529</v>
      </c>
      <c r="N53">
        <f t="shared" si="6"/>
        <v>25.933900000000001</v>
      </c>
      <c r="O53">
        <f t="shared" si="7"/>
        <v>22.961424249167255</v>
      </c>
    </row>
    <row r="54" spans="1:15" x14ac:dyDescent="0.25">
      <c r="A54">
        <v>1997</v>
      </c>
      <c r="B54" s="6">
        <v>2</v>
      </c>
      <c r="C54" s="6">
        <v>50</v>
      </c>
      <c r="D54" s="7">
        <v>11.771295716051931</v>
      </c>
      <c r="E54" s="6">
        <f t="shared" si="0"/>
        <v>14.39</v>
      </c>
      <c r="F54" s="6">
        <f t="shared" si="1"/>
        <v>0.81801916025378252</v>
      </c>
      <c r="G54">
        <f t="shared" si="2"/>
        <v>0.81608058960937524</v>
      </c>
      <c r="H54">
        <f t="shared" si="3"/>
        <v>11.743399684478911</v>
      </c>
      <c r="I54" s="4">
        <f t="shared" si="4"/>
        <v>-2.7896031573019897E-2</v>
      </c>
      <c r="J54" s="5">
        <f t="shared" si="5"/>
        <v>7.7818857752292301E-4</v>
      </c>
      <c r="K54">
        <f t="shared" si="9"/>
        <v>2017</v>
      </c>
      <c r="L54">
        <f t="shared" si="10"/>
        <v>2</v>
      </c>
      <c r="M54">
        <v>530</v>
      </c>
      <c r="N54">
        <f t="shared" si="6"/>
        <v>25.957999999999998</v>
      </c>
      <c r="O54">
        <f t="shared" si="7"/>
        <v>21.18381994508016</v>
      </c>
    </row>
    <row r="55" spans="1:15" x14ac:dyDescent="0.25">
      <c r="A55">
        <v>1997</v>
      </c>
      <c r="B55" s="6">
        <v>3</v>
      </c>
      <c r="C55" s="6">
        <v>51</v>
      </c>
      <c r="D55" s="7">
        <v>10.066511918118431</v>
      </c>
      <c r="E55" s="6">
        <f t="shared" si="0"/>
        <v>14.414100000000001</v>
      </c>
      <c r="F55" s="6">
        <f t="shared" si="1"/>
        <v>0.69837949772226016</v>
      </c>
      <c r="G55">
        <f t="shared" si="2"/>
        <v>0.77766543894918883</v>
      </c>
      <c r="H55">
        <f t="shared" si="3"/>
        <v>11.209347403557503</v>
      </c>
      <c r="I55" s="4">
        <f t="shared" si="4"/>
        <v>1.1428354854390719</v>
      </c>
      <c r="J55" s="5">
        <f t="shared" si="5"/>
        <v>1.3060729467787591</v>
      </c>
      <c r="K55">
        <f t="shared" si="9"/>
        <v>2017</v>
      </c>
      <c r="L55">
        <f t="shared" si="10"/>
        <v>3</v>
      </c>
      <c r="M55">
        <v>531</v>
      </c>
      <c r="N55">
        <f t="shared" si="6"/>
        <v>25.982100000000003</v>
      </c>
      <c r="O55">
        <f t="shared" si="7"/>
        <v>20.205381201321721</v>
      </c>
    </row>
    <row r="56" spans="1:15" x14ac:dyDescent="0.25">
      <c r="A56">
        <v>1997</v>
      </c>
      <c r="B56" s="6">
        <v>4</v>
      </c>
      <c r="C56" s="6">
        <v>52</v>
      </c>
      <c r="D56" s="7">
        <v>12.002978595347759</v>
      </c>
      <c r="E56" s="6">
        <f t="shared" si="0"/>
        <v>14.4382</v>
      </c>
      <c r="F56" s="6">
        <f t="shared" si="1"/>
        <v>0.83133483365985783</v>
      </c>
      <c r="G56">
        <f t="shared" si="2"/>
        <v>0.76737390098333624</v>
      </c>
      <c r="H56">
        <f t="shared" si="3"/>
        <v>11.079497857177605</v>
      </c>
      <c r="I56" s="4">
        <f t="shared" si="4"/>
        <v>-0.92348073817015397</v>
      </c>
      <c r="J56" s="5">
        <f t="shared" si="5"/>
        <v>0.85281667377129244</v>
      </c>
      <c r="K56">
        <f t="shared" si="9"/>
        <v>2017</v>
      </c>
      <c r="L56">
        <f t="shared" si="10"/>
        <v>4</v>
      </c>
      <c r="M56">
        <v>532</v>
      </c>
      <c r="N56">
        <f t="shared" si="6"/>
        <v>26.0062</v>
      </c>
      <c r="O56">
        <f t="shared" si="7"/>
        <v>19.956479143752841</v>
      </c>
    </row>
    <row r="57" spans="1:15" x14ac:dyDescent="0.25">
      <c r="A57">
        <v>1997</v>
      </c>
      <c r="B57" s="6">
        <v>5</v>
      </c>
      <c r="C57" s="6">
        <v>53</v>
      </c>
      <c r="D57" s="7">
        <v>10.363336545632531</v>
      </c>
      <c r="E57" s="6">
        <f t="shared" si="0"/>
        <v>14.462300000000001</v>
      </c>
      <c r="F57" s="6">
        <f t="shared" si="1"/>
        <v>0.71657596271910629</v>
      </c>
      <c r="G57">
        <f t="shared" si="2"/>
        <v>0.7473029267988418</v>
      </c>
      <c r="H57">
        <f t="shared" si="3"/>
        <v>10.80771911824289</v>
      </c>
      <c r="I57" s="4">
        <f t="shared" si="4"/>
        <v>0.4443825726103583</v>
      </c>
      <c r="J57" s="5">
        <f t="shared" si="5"/>
        <v>0.19747587083980037</v>
      </c>
      <c r="K57">
        <f t="shared" si="9"/>
        <v>2017</v>
      </c>
      <c r="L57">
        <f t="shared" si="10"/>
        <v>5</v>
      </c>
      <c r="M57">
        <v>533</v>
      </c>
      <c r="N57">
        <f t="shared" si="6"/>
        <v>26.0303</v>
      </c>
      <c r="O57">
        <f t="shared" si="7"/>
        <v>19.452519375451892</v>
      </c>
    </row>
    <row r="58" spans="1:15" x14ac:dyDescent="0.25">
      <c r="A58">
        <v>1997</v>
      </c>
      <c r="B58" s="6">
        <v>6</v>
      </c>
      <c r="C58" s="6">
        <v>54</v>
      </c>
      <c r="D58" s="7">
        <v>11.002608162997044</v>
      </c>
      <c r="E58" s="6">
        <f t="shared" si="0"/>
        <v>14.4864</v>
      </c>
      <c r="F58" s="6">
        <f t="shared" si="1"/>
        <v>0.75951293371693751</v>
      </c>
      <c r="G58">
        <f t="shared" si="2"/>
        <v>0.77352436864525487</v>
      </c>
      <c r="H58">
        <f t="shared" si="3"/>
        <v>11.20558341394262</v>
      </c>
      <c r="I58" s="4">
        <f t="shared" si="4"/>
        <v>0.20297525094557578</v>
      </c>
      <c r="J58" s="5">
        <f t="shared" si="5"/>
        <v>4.1198952496419465E-2</v>
      </c>
      <c r="K58">
        <f t="shared" si="9"/>
        <v>2017</v>
      </c>
      <c r="L58">
        <f t="shared" si="10"/>
        <v>6</v>
      </c>
      <c r="M58">
        <v>534</v>
      </c>
      <c r="N58">
        <f t="shared" si="6"/>
        <v>26.054400000000001</v>
      </c>
      <c r="O58">
        <f t="shared" si="7"/>
        <v>20.153713310430931</v>
      </c>
    </row>
    <row r="59" spans="1:15" x14ac:dyDescent="0.25">
      <c r="A59">
        <v>1997</v>
      </c>
      <c r="B59" s="6">
        <v>7</v>
      </c>
      <c r="C59" s="6">
        <v>55</v>
      </c>
      <c r="D59" s="7">
        <v>12.433170572073736</v>
      </c>
      <c r="E59" s="6">
        <f t="shared" si="0"/>
        <v>14.5105</v>
      </c>
      <c r="F59" s="6">
        <f t="shared" si="1"/>
        <v>0.85683956942033257</v>
      </c>
      <c r="G59">
        <f t="shared" si="2"/>
        <v>0.80364367718008745</v>
      </c>
      <c r="H59">
        <f t="shared" si="3"/>
        <v>11.66127157772166</v>
      </c>
      <c r="I59" s="4">
        <f t="shared" si="4"/>
        <v>-0.77189899435207643</v>
      </c>
      <c r="J59" s="5">
        <f t="shared" si="5"/>
        <v>0.59582805748174694</v>
      </c>
      <c r="K59">
        <f t="shared" si="9"/>
        <v>2017</v>
      </c>
      <c r="L59">
        <f t="shared" si="10"/>
        <v>7</v>
      </c>
      <c r="M59">
        <v>535</v>
      </c>
      <c r="N59">
        <f t="shared" si="6"/>
        <v>26.078499999999998</v>
      </c>
      <c r="O59">
        <f t="shared" si="7"/>
        <v>20.95782163534091</v>
      </c>
    </row>
    <row r="60" spans="1:15" x14ac:dyDescent="0.25">
      <c r="A60">
        <v>1997</v>
      </c>
      <c r="B60" s="6">
        <v>8</v>
      </c>
      <c r="C60" s="6">
        <v>56</v>
      </c>
      <c r="D60" s="7">
        <v>13.497139951647023</v>
      </c>
      <c r="E60" s="6">
        <f t="shared" si="0"/>
        <v>14.534600000000001</v>
      </c>
      <c r="F60" s="6">
        <f t="shared" si="1"/>
        <v>0.92862135536217183</v>
      </c>
      <c r="G60">
        <f t="shared" si="2"/>
        <v>0.87447269338725453</v>
      </c>
      <c r="H60">
        <f t="shared" si="3"/>
        <v>12.710110809306391</v>
      </c>
      <c r="I60" s="4">
        <f t="shared" si="4"/>
        <v>-0.78702914234063215</v>
      </c>
      <c r="J60" s="5">
        <f t="shared" si="5"/>
        <v>0.61941487089343106</v>
      </c>
      <c r="K60">
        <f t="shared" si="9"/>
        <v>2017</v>
      </c>
      <c r="L60">
        <f t="shared" si="10"/>
        <v>8</v>
      </c>
      <c r="M60">
        <v>536</v>
      </c>
      <c r="N60">
        <f t="shared" si="6"/>
        <v>26.102600000000002</v>
      </c>
      <c r="O60">
        <f t="shared" si="7"/>
        <v>22.826010926410152</v>
      </c>
    </row>
    <row r="61" spans="1:15" x14ac:dyDescent="0.25">
      <c r="A61">
        <v>1997</v>
      </c>
      <c r="B61" s="6">
        <v>9</v>
      </c>
      <c r="C61" s="6">
        <v>57</v>
      </c>
      <c r="D61" s="7">
        <v>14.902788287550257</v>
      </c>
      <c r="E61" s="6">
        <f t="shared" si="0"/>
        <v>14.5587</v>
      </c>
      <c r="F61" s="6">
        <f t="shared" si="1"/>
        <v>1.023634547559209</v>
      </c>
      <c r="G61">
        <f t="shared" si="2"/>
        <v>0.98103153377402952</v>
      </c>
      <c r="H61">
        <f t="shared" si="3"/>
        <v>14.282543790755964</v>
      </c>
      <c r="I61" s="4">
        <f t="shared" si="4"/>
        <v>-0.62024449679429239</v>
      </c>
      <c r="J61" s="5">
        <f t="shared" si="5"/>
        <v>0.38470323580360499</v>
      </c>
      <c r="K61">
        <f t="shared" si="9"/>
        <v>2017</v>
      </c>
      <c r="L61">
        <f t="shared" si="10"/>
        <v>9</v>
      </c>
      <c r="M61">
        <v>537</v>
      </c>
      <c r="N61">
        <f t="shared" si="6"/>
        <v>26.1267</v>
      </c>
      <c r="O61">
        <f t="shared" si="7"/>
        <v>25.631116573453937</v>
      </c>
    </row>
    <row r="62" spans="1:15" x14ac:dyDescent="0.25">
      <c r="A62">
        <v>1997</v>
      </c>
      <c r="B62" s="6">
        <v>10</v>
      </c>
      <c r="C62" s="6">
        <v>58</v>
      </c>
      <c r="D62" s="7">
        <v>15.638256916697726</v>
      </c>
      <c r="E62" s="6">
        <f t="shared" si="0"/>
        <v>14.582800000000001</v>
      </c>
      <c r="F62" s="6">
        <f t="shared" si="1"/>
        <v>1.072376835497828</v>
      </c>
      <c r="G62">
        <f t="shared" si="2"/>
        <v>1.018445354428468</v>
      </c>
      <c r="H62">
        <f t="shared" si="3"/>
        <v>14.851784914559463</v>
      </c>
      <c r="I62" s="4">
        <f t="shared" si="4"/>
        <v>-0.78647200213826274</v>
      </c>
      <c r="J62" s="5">
        <f t="shared" si="5"/>
        <v>0.61853821014736754</v>
      </c>
      <c r="K62">
        <f t="shared" si="9"/>
        <v>2017</v>
      </c>
      <c r="L62">
        <f t="shared" si="10"/>
        <v>10</v>
      </c>
      <c r="M62">
        <v>538</v>
      </c>
      <c r="N62">
        <f t="shared" si="6"/>
        <v>26.1508</v>
      </c>
      <c r="O62">
        <f t="shared" si="7"/>
        <v>26.633160774587981</v>
      </c>
    </row>
    <row r="63" spans="1:15" x14ac:dyDescent="0.25">
      <c r="A63">
        <v>1997</v>
      </c>
      <c r="B63" s="6">
        <v>11</v>
      </c>
      <c r="C63" s="6">
        <v>59</v>
      </c>
      <c r="D63" s="7">
        <v>14.820493313169044</v>
      </c>
      <c r="E63" s="6">
        <f t="shared" si="0"/>
        <v>14.6069</v>
      </c>
      <c r="F63" s="6">
        <f t="shared" si="1"/>
        <v>1.0146227682238562</v>
      </c>
      <c r="G63">
        <f t="shared" si="2"/>
        <v>1.0834348551684165</v>
      </c>
      <c r="H63">
        <f t="shared" si="3"/>
        <v>15.825624585959543</v>
      </c>
      <c r="I63" s="4">
        <f t="shared" si="4"/>
        <v>1.0051312727905</v>
      </c>
      <c r="J63" s="5">
        <f t="shared" si="5"/>
        <v>1.0102888755414505</v>
      </c>
      <c r="K63">
        <f t="shared" si="9"/>
        <v>2017</v>
      </c>
      <c r="L63">
        <f t="shared" si="10"/>
        <v>11</v>
      </c>
      <c r="M63">
        <v>539</v>
      </c>
      <c r="N63">
        <f t="shared" si="6"/>
        <v>26.174900000000001</v>
      </c>
      <c r="O63">
        <f t="shared" si="7"/>
        <v>28.358798990547786</v>
      </c>
    </row>
    <row r="64" spans="1:15" x14ac:dyDescent="0.25">
      <c r="A64">
        <v>1997</v>
      </c>
      <c r="B64" s="6">
        <v>12</v>
      </c>
      <c r="C64" s="6">
        <v>60</v>
      </c>
      <c r="D64" s="7">
        <v>15.595519143736961</v>
      </c>
      <c r="E64" s="6">
        <f t="shared" si="0"/>
        <v>14.631</v>
      </c>
      <c r="F64" s="6">
        <f t="shared" si="1"/>
        <v>1.0659229815964022</v>
      </c>
      <c r="G64">
        <f t="shared" si="2"/>
        <v>1.0799238234350077</v>
      </c>
      <c r="H64">
        <f t="shared" si="3"/>
        <v>15.800365460677599</v>
      </c>
      <c r="I64" s="4">
        <f t="shared" si="4"/>
        <v>0.20484631694063715</v>
      </c>
      <c r="J64" s="5">
        <f t="shared" si="5"/>
        <v>4.1962013564143967E-2</v>
      </c>
      <c r="K64">
        <f t="shared" si="9"/>
        <v>2017</v>
      </c>
      <c r="L64">
        <f t="shared" si="10"/>
        <v>12</v>
      </c>
      <c r="M64">
        <v>540</v>
      </c>
      <c r="N64">
        <f t="shared" si="6"/>
        <v>26.198999999999998</v>
      </c>
      <c r="O64">
        <f t="shared" si="7"/>
        <v>28.292924250173765</v>
      </c>
    </row>
    <row r="65" spans="1:15" x14ac:dyDescent="0.25">
      <c r="A65">
        <v>1997</v>
      </c>
      <c r="B65" s="6">
        <v>13</v>
      </c>
      <c r="C65" s="6">
        <v>61</v>
      </c>
      <c r="D65" s="7">
        <v>17.590890821534511</v>
      </c>
      <c r="E65" s="6">
        <f t="shared" si="0"/>
        <v>14.655100000000001</v>
      </c>
      <c r="F65" s="6">
        <f t="shared" si="1"/>
        <v>1.2003255400191408</v>
      </c>
      <c r="G65">
        <f t="shared" si="2"/>
        <v>1.1237079020474336</v>
      </c>
      <c r="H65">
        <f t="shared" si="3"/>
        <v>16.468051675295346</v>
      </c>
      <c r="I65" s="4">
        <f t="shared" si="4"/>
        <v>-1.1228391462391656</v>
      </c>
      <c r="J65" s="5">
        <f t="shared" si="5"/>
        <v>1.2607677483270983</v>
      </c>
      <c r="K65">
        <f t="shared" si="9"/>
        <v>2017</v>
      </c>
      <c r="L65">
        <f t="shared" si="10"/>
        <v>13</v>
      </c>
      <c r="M65">
        <v>541</v>
      </c>
      <c r="N65">
        <f t="shared" si="6"/>
        <v>26.223100000000002</v>
      </c>
      <c r="O65">
        <f t="shared" si="7"/>
        <v>29.467104686180061</v>
      </c>
    </row>
    <row r="66" spans="1:15" x14ac:dyDescent="0.25">
      <c r="A66">
        <v>1997</v>
      </c>
      <c r="B66" s="6">
        <v>14</v>
      </c>
      <c r="C66" s="6">
        <v>62</v>
      </c>
      <c r="D66" s="7">
        <v>17.644084487513666</v>
      </c>
      <c r="E66" s="6">
        <f t="shared" si="0"/>
        <v>14.6792</v>
      </c>
      <c r="F66" s="6">
        <f t="shared" si="1"/>
        <v>1.2019786151502581</v>
      </c>
      <c r="G66">
        <f t="shared" si="2"/>
        <v>1.1648023730103436</v>
      </c>
      <c r="H66">
        <f t="shared" si="3"/>
        <v>17.098366993893436</v>
      </c>
      <c r="I66" s="4">
        <f t="shared" si="4"/>
        <v>-0.5457174936202307</v>
      </c>
      <c r="J66" s="5">
        <f t="shared" si="5"/>
        <v>0.29780758284314651</v>
      </c>
      <c r="K66">
        <f t="shared" si="9"/>
        <v>2017</v>
      </c>
      <c r="L66">
        <f t="shared" si="10"/>
        <v>14</v>
      </c>
      <c r="M66">
        <v>542</v>
      </c>
      <c r="N66">
        <f t="shared" si="6"/>
        <v>26.247199999999999</v>
      </c>
      <c r="O66">
        <f t="shared" si="7"/>
        <v>30.57280084487709</v>
      </c>
    </row>
    <row r="67" spans="1:15" x14ac:dyDescent="0.25">
      <c r="A67">
        <v>1997</v>
      </c>
      <c r="B67" s="6">
        <v>15</v>
      </c>
      <c r="C67" s="6">
        <v>63</v>
      </c>
      <c r="D67" s="7">
        <v>16.778640437101942</v>
      </c>
      <c r="E67" s="6">
        <f t="shared" si="0"/>
        <v>14.7033</v>
      </c>
      <c r="F67" s="6">
        <f t="shared" si="1"/>
        <v>1.1411479353003708</v>
      </c>
      <c r="G67">
        <f t="shared" si="2"/>
        <v>1.1643202247726037</v>
      </c>
      <c r="H67">
        <f t="shared" si="3"/>
        <v>17.119349560899025</v>
      </c>
      <c r="I67" s="4">
        <f t="shared" si="4"/>
        <v>0.34070912379708318</v>
      </c>
      <c r="J67" s="5">
        <f t="shared" si="5"/>
        <v>0.11608270703857615</v>
      </c>
      <c r="K67">
        <f t="shared" si="9"/>
        <v>2017</v>
      </c>
      <c r="L67">
        <f t="shared" si="10"/>
        <v>15</v>
      </c>
      <c r="M67">
        <v>543</v>
      </c>
      <c r="N67">
        <f t="shared" si="6"/>
        <v>26.2713</v>
      </c>
      <c r="O67">
        <f t="shared" si="7"/>
        <v>30.588205921068504</v>
      </c>
    </row>
    <row r="68" spans="1:15" x14ac:dyDescent="0.25">
      <c r="A68">
        <v>1997</v>
      </c>
      <c r="B68" s="6">
        <v>16</v>
      </c>
      <c r="C68" s="6">
        <v>64</v>
      </c>
      <c r="D68" s="7">
        <v>17.513417924886671</v>
      </c>
      <c r="E68" s="6">
        <f t="shared" si="0"/>
        <v>14.727400000000001</v>
      </c>
      <c r="F68" s="6">
        <f t="shared" si="1"/>
        <v>1.1891724218047088</v>
      </c>
      <c r="G68">
        <f t="shared" si="2"/>
        <v>1.1859009887379446</v>
      </c>
      <c r="H68">
        <f t="shared" si="3"/>
        <v>17.465238221539206</v>
      </c>
      <c r="I68" s="4">
        <f t="shared" si="4"/>
        <v>-4.8179703347464908E-2</v>
      </c>
      <c r="J68" s="5">
        <f t="shared" si="5"/>
        <v>2.3212838146497213E-3</v>
      </c>
      <c r="K68">
        <f t="shared" si="9"/>
        <v>2017</v>
      </c>
      <c r="L68">
        <f t="shared" si="10"/>
        <v>16</v>
      </c>
      <c r="M68">
        <v>544</v>
      </c>
      <c r="N68">
        <f t="shared" si="6"/>
        <v>26.295400000000001</v>
      </c>
      <c r="O68">
        <f t="shared" si="7"/>
        <v>31.18374085925975</v>
      </c>
    </row>
    <row r="69" spans="1:15" x14ac:dyDescent="0.25">
      <c r="A69">
        <v>1997</v>
      </c>
      <c r="B69" s="6">
        <v>17</v>
      </c>
      <c r="C69" s="6">
        <v>65</v>
      </c>
      <c r="D69" s="7">
        <v>17.904467936983437</v>
      </c>
      <c r="E69" s="6">
        <f t="shared" si="0"/>
        <v>14.7515</v>
      </c>
      <c r="F69" s="6">
        <f t="shared" si="1"/>
        <v>1.213738801951221</v>
      </c>
      <c r="G69">
        <f t="shared" si="2"/>
        <v>1.1807994323562849</v>
      </c>
      <c r="H69">
        <f t="shared" si="3"/>
        <v>17.418562826403736</v>
      </c>
      <c r="I69" s="4">
        <f t="shared" si="4"/>
        <v>-0.48590511057970076</v>
      </c>
      <c r="J69" s="5">
        <f t="shared" si="5"/>
        <v>0.23610377648747122</v>
      </c>
      <c r="K69">
        <f t="shared" si="9"/>
        <v>2017</v>
      </c>
      <c r="L69">
        <f t="shared" si="10"/>
        <v>17</v>
      </c>
      <c r="M69">
        <v>545</v>
      </c>
      <c r="N69">
        <f t="shared" si="6"/>
        <v>26.319499999999998</v>
      </c>
      <c r="O69">
        <f t="shared" si="7"/>
        <v>31.078050659901237</v>
      </c>
    </row>
    <row r="70" spans="1:15" x14ac:dyDescent="0.25">
      <c r="A70">
        <v>1997</v>
      </c>
      <c r="B70" s="6">
        <v>18</v>
      </c>
      <c r="C70" s="6">
        <v>66</v>
      </c>
      <c r="D70" s="7">
        <v>18.159196274450458</v>
      </c>
      <c r="E70" s="6">
        <f t="shared" ref="E70:E133" si="11">0.0241*C70+13.185</f>
        <v>14.775600000000001</v>
      </c>
      <c r="F70" s="6">
        <f t="shared" ref="F70:F133" si="12">D70/E70</f>
        <v>1.2289989086365669</v>
      </c>
      <c r="G70">
        <f t="shared" ref="G70:G133" si="13">AVERAGEIF($B$5:$B$484,B70,$F$5:$F$484)</f>
        <v>1.1931644612882875</v>
      </c>
      <c r="H70">
        <f t="shared" ref="H70:H133" si="14">E70*G70</f>
        <v>17.629720814211222</v>
      </c>
      <c r="I70" s="4">
        <f t="shared" ref="I70:I133" si="15">H70-D70</f>
        <v>-0.52947546023923664</v>
      </c>
      <c r="J70" s="5">
        <f t="shared" ref="J70:J133" si="16">I70^2</f>
        <v>0.28034426299555149</v>
      </c>
      <c r="K70">
        <f t="shared" si="9"/>
        <v>2017</v>
      </c>
      <c r="L70">
        <f t="shared" si="10"/>
        <v>18</v>
      </c>
      <c r="M70">
        <v>546</v>
      </c>
      <c r="N70">
        <f t="shared" ref="N70:N133" si="17">0.0241*M70+13.185</f>
        <v>26.343600000000002</v>
      </c>
      <c r="O70">
        <f t="shared" ref="O70:O133" si="18">N70*G70</f>
        <v>31.432247302394131</v>
      </c>
    </row>
    <row r="71" spans="1:15" x14ac:dyDescent="0.25">
      <c r="A71">
        <v>1997</v>
      </c>
      <c r="B71" s="6">
        <v>19</v>
      </c>
      <c r="C71" s="6">
        <v>67</v>
      </c>
      <c r="D71" s="7">
        <v>17.362561622511556</v>
      </c>
      <c r="E71" s="6">
        <f t="shared" si="11"/>
        <v>14.799700000000001</v>
      </c>
      <c r="F71" s="6">
        <f t="shared" si="12"/>
        <v>1.1731698360447547</v>
      </c>
      <c r="G71">
        <f t="shared" si="13"/>
        <v>1.144719425159507</v>
      </c>
      <c r="H71">
        <f t="shared" si="14"/>
        <v>16.941504076533157</v>
      </c>
      <c r="I71" s="4">
        <f t="shared" si="15"/>
        <v>-0.42105754597839962</v>
      </c>
      <c r="J71" s="5">
        <f t="shared" si="16"/>
        <v>0.17728945702535212</v>
      </c>
      <c r="K71">
        <f t="shared" si="9"/>
        <v>2017</v>
      </c>
      <c r="L71">
        <f t="shared" si="10"/>
        <v>19</v>
      </c>
      <c r="M71">
        <v>547</v>
      </c>
      <c r="N71">
        <f t="shared" si="17"/>
        <v>26.367699999999999</v>
      </c>
      <c r="O71">
        <f t="shared" si="18"/>
        <v>30.183618386778331</v>
      </c>
    </row>
    <row r="72" spans="1:15" x14ac:dyDescent="0.25">
      <c r="A72">
        <v>1997</v>
      </c>
      <c r="B72" s="6">
        <v>20</v>
      </c>
      <c r="C72" s="6">
        <v>68</v>
      </c>
      <c r="D72" s="7">
        <v>15.937871673181013</v>
      </c>
      <c r="E72" s="6">
        <f t="shared" si="11"/>
        <v>14.8238</v>
      </c>
      <c r="F72" s="6">
        <f t="shared" si="12"/>
        <v>1.0751542568829189</v>
      </c>
      <c r="G72">
        <f t="shared" si="13"/>
        <v>1.1205175682242119</v>
      </c>
      <c r="H72">
        <f t="shared" si="14"/>
        <v>16.610328327842073</v>
      </c>
      <c r="I72" s="4">
        <f t="shared" si="15"/>
        <v>0.67245665466105997</v>
      </c>
      <c r="J72" s="5">
        <f t="shared" si="16"/>
        <v>0.45219795239794408</v>
      </c>
      <c r="K72">
        <f t="shared" si="9"/>
        <v>2017</v>
      </c>
      <c r="L72">
        <f t="shared" si="10"/>
        <v>20</v>
      </c>
      <c r="M72">
        <v>548</v>
      </c>
      <c r="N72">
        <f t="shared" si="17"/>
        <v>26.3918</v>
      </c>
      <c r="O72">
        <f t="shared" si="18"/>
        <v>29.572475557059754</v>
      </c>
    </row>
    <row r="73" spans="1:15" x14ac:dyDescent="0.25">
      <c r="A73">
        <v>1997</v>
      </c>
      <c r="B73" s="6">
        <v>21</v>
      </c>
      <c r="C73" s="6">
        <v>69</v>
      </c>
      <c r="D73" s="7">
        <v>17.94113724441338</v>
      </c>
      <c r="E73" s="6">
        <f t="shared" si="11"/>
        <v>14.847900000000001</v>
      </c>
      <c r="F73" s="6">
        <f t="shared" si="12"/>
        <v>1.2083282649003144</v>
      </c>
      <c r="G73">
        <f t="shared" si="13"/>
        <v>1.0987726434731997</v>
      </c>
      <c r="H73">
        <f t="shared" si="14"/>
        <v>16.314466333025724</v>
      </c>
      <c r="I73" s="4">
        <f t="shared" si="15"/>
        <v>-1.6266709113876558</v>
      </c>
      <c r="J73" s="5">
        <f t="shared" si="16"/>
        <v>2.646058253954747</v>
      </c>
      <c r="K73">
        <f t="shared" si="9"/>
        <v>2017</v>
      </c>
      <c r="L73">
        <f t="shared" si="10"/>
        <v>21</v>
      </c>
      <c r="M73">
        <v>549</v>
      </c>
      <c r="N73">
        <f t="shared" si="17"/>
        <v>26.415900000000001</v>
      </c>
      <c r="O73">
        <f t="shared" si="18"/>
        <v>29.025068272723697</v>
      </c>
    </row>
    <row r="74" spans="1:15" x14ac:dyDescent="0.25">
      <c r="A74">
        <v>1997</v>
      </c>
      <c r="B74" s="6">
        <v>22</v>
      </c>
      <c r="C74" s="6">
        <v>70</v>
      </c>
      <c r="D74" s="7">
        <v>16.609423002615674</v>
      </c>
      <c r="E74" s="6">
        <f t="shared" si="11"/>
        <v>14.872</v>
      </c>
      <c r="F74" s="6">
        <f t="shared" si="12"/>
        <v>1.1168251077606022</v>
      </c>
      <c r="G74">
        <f t="shared" si="13"/>
        <v>1.0686748327179663</v>
      </c>
      <c r="H74">
        <f t="shared" si="14"/>
        <v>15.893332112181595</v>
      </c>
      <c r="I74" s="4">
        <f t="shared" si="15"/>
        <v>-0.7160908904340797</v>
      </c>
      <c r="J74" s="5">
        <f t="shared" si="16"/>
        <v>0.51278616336267313</v>
      </c>
      <c r="K74">
        <f t="shared" si="9"/>
        <v>2017</v>
      </c>
      <c r="L74">
        <f t="shared" si="10"/>
        <v>22</v>
      </c>
      <c r="M74">
        <v>550</v>
      </c>
      <c r="N74">
        <f t="shared" si="17"/>
        <v>26.44</v>
      </c>
      <c r="O74">
        <f t="shared" si="18"/>
        <v>28.255762577063031</v>
      </c>
    </row>
    <row r="75" spans="1:15" x14ac:dyDescent="0.25">
      <c r="A75">
        <v>1997</v>
      </c>
      <c r="B75" s="6">
        <v>23</v>
      </c>
      <c r="C75" s="6">
        <v>71</v>
      </c>
      <c r="D75" s="7">
        <v>15.362203811544695</v>
      </c>
      <c r="E75" s="6">
        <f t="shared" si="11"/>
        <v>14.896100000000001</v>
      </c>
      <c r="F75" s="6">
        <f t="shared" si="12"/>
        <v>1.0312903250880898</v>
      </c>
      <c r="G75">
        <f t="shared" si="13"/>
        <v>1.0226211273669805</v>
      </c>
      <c r="H75">
        <f t="shared" si="14"/>
        <v>15.233066575371279</v>
      </c>
      <c r="I75" s="4">
        <f t="shared" si="15"/>
        <v>-0.12913723617341688</v>
      </c>
      <c r="J75" s="5">
        <f t="shared" si="16"/>
        <v>1.6676425766508848E-2</v>
      </c>
      <c r="K75">
        <f t="shared" si="9"/>
        <v>2017</v>
      </c>
      <c r="L75">
        <f t="shared" si="10"/>
        <v>23</v>
      </c>
      <c r="M75">
        <v>551</v>
      </c>
      <c r="N75">
        <f t="shared" si="17"/>
        <v>26.464100000000002</v>
      </c>
      <c r="O75">
        <f t="shared" si="18"/>
        <v>27.062747776752513</v>
      </c>
    </row>
    <row r="76" spans="1:15" x14ac:dyDescent="0.25">
      <c r="A76">
        <v>1997</v>
      </c>
      <c r="B76" s="6">
        <v>24</v>
      </c>
      <c r="C76" s="6">
        <v>72</v>
      </c>
      <c r="D76" s="7">
        <v>14.618779897762325</v>
      </c>
      <c r="E76" s="6">
        <f t="shared" si="11"/>
        <v>14.920200000000001</v>
      </c>
      <c r="F76" s="6">
        <f t="shared" si="12"/>
        <v>0.97979785108526185</v>
      </c>
      <c r="G76">
        <f t="shared" si="13"/>
        <v>0.93068175118910013</v>
      </c>
      <c r="H76">
        <f t="shared" si="14"/>
        <v>13.885957864091614</v>
      </c>
      <c r="I76" s="4">
        <f t="shared" si="15"/>
        <v>-0.73282203367071119</v>
      </c>
      <c r="J76" s="5">
        <f t="shared" si="16"/>
        <v>0.53702813303327701</v>
      </c>
      <c r="K76">
        <f t="shared" si="9"/>
        <v>2017</v>
      </c>
      <c r="L76">
        <f t="shared" si="10"/>
        <v>24</v>
      </c>
      <c r="M76">
        <v>552</v>
      </c>
      <c r="N76">
        <f t="shared" si="17"/>
        <v>26.488199999999999</v>
      </c>
      <c r="O76">
        <f t="shared" si="18"/>
        <v>24.65208436184712</v>
      </c>
    </row>
    <row r="77" spans="1:15" x14ac:dyDescent="0.25">
      <c r="A77">
        <v>1998</v>
      </c>
      <c r="B77" s="6">
        <v>1</v>
      </c>
      <c r="C77" s="6">
        <v>73</v>
      </c>
      <c r="D77" s="7">
        <v>13.975552002194124</v>
      </c>
      <c r="E77" s="6">
        <f t="shared" si="11"/>
        <v>14.9443</v>
      </c>
      <c r="F77" s="6">
        <f t="shared" si="12"/>
        <v>0.93517608735063695</v>
      </c>
      <c r="G77">
        <f t="shared" si="13"/>
        <v>0.88538261692870157</v>
      </c>
      <c r="H77">
        <f t="shared" si="14"/>
        <v>13.231423442167594</v>
      </c>
      <c r="I77" s="4">
        <f t="shared" si="15"/>
        <v>-0.74412856002652994</v>
      </c>
      <c r="J77" s="5">
        <f t="shared" si="16"/>
        <v>0.55372731384715701</v>
      </c>
      <c r="K77">
        <f t="shared" si="9"/>
        <v>2018</v>
      </c>
      <c r="L77">
        <f t="shared" si="10"/>
        <v>1</v>
      </c>
      <c r="M77">
        <v>553</v>
      </c>
      <c r="N77">
        <f t="shared" si="17"/>
        <v>26.5123</v>
      </c>
      <c r="O77">
        <f t="shared" si="18"/>
        <v>23.473529554798816</v>
      </c>
    </row>
    <row r="78" spans="1:15" x14ac:dyDescent="0.25">
      <c r="A78">
        <v>1998</v>
      </c>
      <c r="B78" s="6">
        <v>2</v>
      </c>
      <c r="C78" s="6">
        <v>74</v>
      </c>
      <c r="D78" s="7">
        <v>12.187340152241859</v>
      </c>
      <c r="E78" s="6">
        <f t="shared" si="11"/>
        <v>14.968400000000001</v>
      </c>
      <c r="F78" s="6">
        <f t="shared" si="12"/>
        <v>0.81420460117593452</v>
      </c>
      <c r="G78">
        <f t="shared" si="13"/>
        <v>0.81608058960937524</v>
      </c>
      <c r="H78">
        <f t="shared" si="14"/>
        <v>12.215420697508973</v>
      </c>
      <c r="I78" s="4">
        <f t="shared" si="15"/>
        <v>2.8080545267114232E-2</v>
      </c>
      <c r="J78" s="5">
        <f t="shared" si="16"/>
        <v>7.8851702249845153E-4</v>
      </c>
      <c r="K78">
        <f t="shared" si="9"/>
        <v>2018</v>
      </c>
      <c r="L78">
        <f t="shared" si="10"/>
        <v>2</v>
      </c>
      <c r="M78">
        <v>554</v>
      </c>
      <c r="N78">
        <f t="shared" si="17"/>
        <v>26.5364</v>
      </c>
      <c r="O78">
        <f t="shared" si="18"/>
        <v>21.655840958110225</v>
      </c>
    </row>
    <row r="79" spans="1:15" x14ac:dyDescent="0.25">
      <c r="A79">
        <v>1998</v>
      </c>
      <c r="B79" s="6">
        <v>3</v>
      </c>
      <c r="C79" s="6">
        <v>75</v>
      </c>
      <c r="D79" s="7">
        <v>11.353074612443809</v>
      </c>
      <c r="E79" s="6">
        <f t="shared" si="11"/>
        <v>14.9925</v>
      </c>
      <c r="F79" s="6">
        <f t="shared" si="12"/>
        <v>0.7572502659625685</v>
      </c>
      <c r="G79">
        <f t="shared" si="13"/>
        <v>0.77766543894918883</v>
      </c>
      <c r="H79">
        <f t="shared" si="14"/>
        <v>11.659149093445713</v>
      </c>
      <c r="I79" s="4">
        <f t="shared" si="15"/>
        <v>0.30607448100190382</v>
      </c>
      <c r="J79" s="5">
        <f t="shared" si="16"/>
        <v>9.3681587920584786E-2</v>
      </c>
      <c r="K79">
        <f t="shared" si="9"/>
        <v>2018</v>
      </c>
      <c r="L79">
        <f t="shared" si="10"/>
        <v>3</v>
      </c>
      <c r="M79">
        <v>555</v>
      </c>
      <c r="N79">
        <f t="shared" si="17"/>
        <v>26.560500000000001</v>
      </c>
      <c r="O79">
        <f t="shared" si="18"/>
        <v>20.655182891209929</v>
      </c>
    </row>
    <row r="80" spans="1:15" x14ac:dyDescent="0.25">
      <c r="A80">
        <v>1998</v>
      </c>
      <c r="B80" s="6">
        <v>4</v>
      </c>
      <c r="C80" s="6">
        <v>76</v>
      </c>
      <c r="D80" s="7">
        <v>12.169110286430453</v>
      </c>
      <c r="E80" s="6">
        <f t="shared" si="11"/>
        <v>15.0166</v>
      </c>
      <c r="F80" s="6">
        <f t="shared" si="12"/>
        <v>0.81037720165886096</v>
      </c>
      <c r="G80">
        <f t="shared" si="13"/>
        <v>0.76737390098333624</v>
      </c>
      <c r="H80">
        <f t="shared" si="14"/>
        <v>11.523346921506368</v>
      </c>
      <c r="I80" s="4">
        <f t="shared" si="15"/>
        <v>-0.64576336492408437</v>
      </c>
      <c r="J80" s="5">
        <f t="shared" si="16"/>
        <v>0.41701032347807615</v>
      </c>
      <c r="K80">
        <f t="shared" si="9"/>
        <v>2018</v>
      </c>
      <c r="L80">
        <f t="shared" si="10"/>
        <v>4</v>
      </c>
      <c r="M80">
        <v>556</v>
      </c>
      <c r="N80">
        <f t="shared" si="17"/>
        <v>26.584600000000002</v>
      </c>
      <c r="O80">
        <f t="shared" si="18"/>
        <v>20.400328208081604</v>
      </c>
    </row>
    <row r="81" spans="1:15" x14ac:dyDescent="0.25">
      <c r="A81">
        <v>1998</v>
      </c>
      <c r="B81" s="6">
        <v>5</v>
      </c>
      <c r="C81" s="6">
        <v>77</v>
      </c>
      <c r="D81" s="7">
        <v>10.719045569248042</v>
      </c>
      <c r="E81" s="6">
        <f t="shared" si="11"/>
        <v>15.040700000000001</v>
      </c>
      <c r="F81" s="6">
        <f t="shared" si="12"/>
        <v>0.71266932850519205</v>
      </c>
      <c r="G81">
        <f t="shared" si="13"/>
        <v>0.7473029267988418</v>
      </c>
      <c r="H81">
        <f t="shared" si="14"/>
        <v>11.23995913110334</v>
      </c>
      <c r="I81" s="4">
        <f t="shared" si="15"/>
        <v>0.52091356185529847</v>
      </c>
      <c r="J81" s="5">
        <f t="shared" si="16"/>
        <v>0.27135093892477385</v>
      </c>
      <c r="K81">
        <f t="shared" si="9"/>
        <v>2018</v>
      </c>
      <c r="L81">
        <f t="shared" si="10"/>
        <v>5</v>
      </c>
      <c r="M81">
        <v>557</v>
      </c>
      <c r="N81">
        <f t="shared" si="17"/>
        <v>26.608699999999999</v>
      </c>
      <c r="O81">
        <f t="shared" si="18"/>
        <v>19.884759388312339</v>
      </c>
    </row>
    <row r="82" spans="1:15" x14ac:dyDescent="0.25">
      <c r="A82">
        <v>1998</v>
      </c>
      <c r="B82" s="6">
        <v>6</v>
      </c>
      <c r="C82" s="6">
        <v>78</v>
      </c>
      <c r="D82" s="7">
        <v>10.802375434803126</v>
      </c>
      <c r="E82" s="6">
        <f t="shared" si="11"/>
        <v>15.0648</v>
      </c>
      <c r="F82" s="6">
        <f t="shared" si="12"/>
        <v>0.71706066026785131</v>
      </c>
      <c r="G82">
        <f t="shared" si="13"/>
        <v>0.77352436864525487</v>
      </c>
      <c r="H82">
        <f t="shared" si="14"/>
        <v>11.652989908767035</v>
      </c>
      <c r="I82" s="4">
        <f t="shared" si="15"/>
        <v>0.85061447396390832</v>
      </c>
      <c r="J82" s="5">
        <f t="shared" si="16"/>
        <v>0.72354498331689643</v>
      </c>
      <c r="K82">
        <f t="shared" si="9"/>
        <v>2018</v>
      </c>
      <c r="L82">
        <f t="shared" si="10"/>
        <v>6</v>
      </c>
      <c r="M82">
        <v>558</v>
      </c>
      <c r="N82">
        <f t="shared" si="17"/>
        <v>26.6328</v>
      </c>
      <c r="O82">
        <f t="shared" si="18"/>
        <v>20.601119805255344</v>
      </c>
    </row>
    <row r="83" spans="1:15" x14ac:dyDescent="0.25">
      <c r="A83">
        <v>1998</v>
      </c>
      <c r="B83" s="6">
        <v>7</v>
      </c>
      <c r="C83" s="6">
        <v>79</v>
      </c>
      <c r="D83" s="7">
        <v>12.77754681641764</v>
      </c>
      <c r="E83" s="6">
        <f t="shared" si="11"/>
        <v>15.088900000000001</v>
      </c>
      <c r="F83" s="6">
        <f t="shared" si="12"/>
        <v>0.84681764849774599</v>
      </c>
      <c r="G83">
        <f t="shared" si="13"/>
        <v>0.80364367718008745</v>
      </c>
      <c r="H83">
        <f t="shared" si="14"/>
        <v>12.126099080602621</v>
      </c>
      <c r="I83" s="4">
        <f t="shared" si="15"/>
        <v>-0.6514477358150188</v>
      </c>
      <c r="J83" s="5">
        <f t="shared" si="16"/>
        <v>0.42438415249851452</v>
      </c>
      <c r="K83">
        <f t="shared" si="9"/>
        <v>2018</v>
      </c>
      <c r="L83">
        <f t="shared" si="10"/>
        <v>7</v>
      </c>
      <c r="M83">
        <v>559</v>
      </c>
      <c r="N83">
        <f t="shared" si="17"/>
        <v>26.6569</v>
      </c>
      <c r="O83">
        <f t="shared" si="18"/>
        <v>21.422649138221875</v>
      </c>
    </row>
    <row r="84" spans="1:15" x14ac:dyDescent="0.25">
      <c r="A84">
        <v>1998</v>
      </c>
      <c r="B84" s="6">
        <v>8</v>
      </c>
      <c r="C84" s="6">
        <v>80</v>
      </c>
      <c r="D84" s="7">
        <v>14.018677915218438</v>
      </c>
      <c r="E84" s="6">
        <f t="shared" si="11"/>
        <v>15.113</v>
      </c>
      <c r="F84" s="6">
        <f t="shared" si="12"/>
        <v>0.92759067790765826</v>
      </c>
      <c r="G84">
        <f t="shared" si="13"/>
        <v>0.87447269338725453</v>
      </c>
      <c r="H84">
        <f t="shared" si="14"/>
        <v>13.215905815161577</v>
      </c>
      <c r="I84" s="4">
        <f t="shared" si="15"/>
        <v>-0.8027721000568615</v>
      </c>
      <c r="J84" s="5">
        <f t="shared" si="16"/>
        <v>0.6444430446297037</v>
      </c>
      <c r="K84">
        <f t="shared" si="9"/>
        <v>2018</v>
      </c>
      <c r="L84">
        <f t="shared" si="10"/>
        <v>8</v>
      </c>
      <c r="M84">
        <v>560</v>
      </c>
      <c r="N84">
        <f t="shared" si="17"/>
        <v>26.681000000000001</v>
      </c>
      <c r="O84">
        <f t="shared" si="18"/>
        <v>23.33180593226534</v>
      </c>
    </row>
    <row r="85" spans="1:15" x14ac:dyDescent="0.25">
      <c r="A85">
        <v>1998</v>
      </c>
      <c r="B85" s="6">
        <v>9</v>
      </c>
      <c r="C85" s="6">
        <v>81</v>
      </c>
      <c r="D85" s="7">
        <v>16.328664001942624</v>
      </c>
      <c r="E85" s="6">
        <f t="shared" si="11"/>
        <v>15.1371</v>
      </c>
      <c r="F85" s="6">
        <f t="shared" si="12"/>
        <v>1.0787181165442934</v>
      </c>
      <c r="G85">
        <f t="shared" si="13"/>
        <v>0.98103153377402952</v>
      </c>
      <c r="H85">
        <f t="shared" si="14"/>
        <v>14.849972429890862</v>
      </c>
      <c r="I85" s="4">
        <f t="shared" si="15"/>
        <v>-1.4786915720517619</v>
      </c>
      <c r="J85" s="5">
        <f t="shared" si="16"/>
        <v>2.1865287652569112</v>
      </c>
      <c r="K85">
        <f t="shared" si="9"/>
        <v>2018</v>
      </c>
      <c r="L85">
        <f t="shared" si="10"/>
        <v>9</v>
      </c>
      <c r="M85">
        <v>561</v>
      </c>
      <c r="N85">
        <f t="shared" si="17"/>
        <v>26.705100000000002</v>
      </c>
      <c r="O85">
        <f t="shared" si="18"/>
        <v>26.198545212588837</v>
      </c>
    </row>
    <row r="86" spans="1:15" x14ac:dyDescent="0.25">
      <c r="A86">
        <v>1998</v>
      </c>
      <c r="B86" s="6">
        <v>10</v>
      </c>
      <c r="C86" s="6">
        <v>82</v>
      </c>
      <c r="D86" s="7">
        <v>16.770613865020117</v>
      </c>
      <c r="E86" s="6">
        <f t="shared" si="11"/>
        <v>15.161200000000001</v>
      </c>
      <c r="F86" s="6">
        <f t="shared" si="12"/>
        <v>1.106153461798546</v>
      </c>
      <c r="G86">
        <f t="shared" si="13"/>
        <v>1.018445354428468</v>
      </c>
      <c r="H86">
        <f t="shared" si="14"/>
        <v>15.440853707560889</v>
      </c>
      <c r="I86" s="4">
        <f t="shared" si="15"/>
        <v>-1.3297601574592282</v>
      </c>
      <c r="J86" s="5">
        <f t="shared" si="16"/>
        <v>1.7682620763659913</v>
      </c>
      <c r="K86">
        <f t="shared" si="9"/>
        <v>2018</v>
      </c>
      <c r="L86">
        <f t="shared" si="10"/>
        <v>10</v>
      </c>
      <c r="M86">
        <v>562</v>
      </c>
      <c r="N86">
        <f t="shared" si="17"/>
        <v>26.729199999999999</v>
      </c>
      <c r="O86">
        <f t="shared" si="18"/>
        <v>27.222229567589405</v>
      </c>
    </row>
    <row r="87" spans="1:15" x14ac:dyDescent="0.25">
      <c r="A87">
        <v>1998</v>
      </c>
      <c r="B87" s="6">
        <v>11</v>
      </c>
      <c r="C87" s="6">
        <v>83</v>
      </c>
      <c r="D87" s="7">
        <v>17.457793491978777</v>
      </c>
      <c r="E87" s="6">
        <f t="shared" si="11"/>
        <v>15.185300000000002</v>
      </c>
      <c r="F87" s="6">
        <f t="shared" si="12"/>
        <v>1.1496508789407371</v>
      </c>
      <c r="G87">
        <f t="shared" si="13"/>
        <v>1.0834348551684165</v>
      </c>
      <c r="H87">
        <f t="shared" si="14"/>
        <v>16.452283306188956</v>
      </c>
      <c r="I87" s="4">
        <f t="shared" si="15"/>
        <v>-1.0055101857898201</v>
      </c>
      <c r="J87" s="5">
        <f t="shared" si="16"/>
        <v>1.0110507337270784</v>
      </c>
      <c r="K87">
        <f t="shared" si="9"/>
        <v>2018</v>
      </c>
      <c r="L87">
        <f t="shared" si="10"/>
        <v>11</v>
      </c>
      <c r="M87">
        <v>563</v>
      </c>
      <c r="N87">
        <f t="shared" si="17"/>
        <v>26.753300000000003</v>
      </c>
      <c r="O87">
        <f t="shared" si="18"/>
        <v>28.985457710777201</v>
      </c>
    </row>
    <row r="88" spans="1:15" x14ac:dyDescent="0.25">
      <c r="A88">
        <v>1998</v>
      </c>
      <c r="B88" s="6">
        <v>12</v>
      </c>
      <c r="C88" s="6">
        <v>84</v>
      </c>
      <c r="D88" s="7">
        <v>17.108544122574504</v>
      </c>
      <c r="E88" s="6">
        <f t="shared" si="11"/>
        <v>15.2094</v>
      </c>
      <c r="F88" s="6">
        <f t="shared" si="12"/>
        <v>1.1248664722194499</v>
      </c>
      <c r="G88">
        <f t="shared" si="13"/>
        <v>1.0799238234350077</v>
      </c>
      <c r="H88">
        <f t="shared" si="14"/>
        <v>16.424993400152406</v>
      </c>
      <c r="I88" s="4">
        <f t="shared" si="15"/>
        <v>-0.68355072242209758</v>
      </c>
      <c r="J88" s="5">
        <f t="shared" si="16"/>
        <v>0.46724159012377148</v>
      </c>
      <c r="K88">
        <f t="shared" si="9"/>
        <v>2018</v>
      </c>
      <c r="L88">
        <f t="shared" si="10"/>
        <v>12</v>
      </c>
      <c r="M88">
        <v>564</v>
      </c>
      <c r="N88">
        <f t="shared" si="17"/>
        <v>26.7774</v>
      </c>
      <c r="O88">
        <f t="shared" si="18"/>
        <v>28.917552189648575</v>
      </c>
    </row>
    <row r="89" spans="1:15" x14ac:dyDescent="0.25">
      <c r="A89">
        <v>1998</v>
      </c>
      <c r="B89" s="6">
        <v>13</v>
      </c>
      <c r="C89" s="6">
        <v>85</v>
      </c>
      <c r="D89" s="7">
        <v>17.512699072051319</v>
      </c>
      <c r="E89" s="6">
        <f t="shared" si="11"/>
        <v>15.233500000000001</v>
      </c>
      <c r="F89" s="6">
        <f t="shared" si="12"/>
        <v>1.1496175581482468</v>
      </c>
      <c r="G89">
        <f t="shared" si="13"/>
        <v>1.1237079020474336</v>
      </c>
      <c r="H89">
        <f t="shared" si="14"/>
        <v>17.118004325839582</v>
      </c>
      <c r="I89" s="4">
        <f t="shared" si="15"/>
        <v>-0.39469474621173717</v>
      </c>
      <c r="J89" s="5">
        <f t="shared" si="16"/>
        <v>0.15578394268714763</v>
      </c>
      <c r="K89">
        <f t="shared" si="9"/>
        <v>2018</v>
      </c>
      <c r="L89">
        <f t="shared" si="10"/>
        <v>13</v>
      </c>
      <c r="M89">
        <v>565</v>
      </c>
      <c r="N89">
        <f t="shared" si="17"/>
        <v>26.801500000000001</v>
      </c>
      <c r="O89">
        <f t="shared" si="18"/>
        <v>30.117057336724294</v>
      </c>
    </row>
    <row r="90" spans="1:15" x14ac:dyDescent="0.25">
      <c r="A90">
        <v>1998</v>
      </c>
      <c r="B90" s="6">
        <v>14</v>
      </c>
      <c r="C90" s="6">
        <v>86</v>
      </c>
      <c r="D90" s="7">
        <v>18.290611192022272</v>
      </c>
      <c r="E90" s="6">
        <f t="shared" si="11"/>
        <v>15.2576</v>
      </c>
      <c r="F90" s="6">
        <f t="shared" si="12"/>
        <v>1.1987869122288086</v>
      </c>
      <c r="G90">
        <f t="shared" si="13"/>
        <v>1.1648023730103436</v>
      </c>
      <c r="H90">
        <f t="shared" si="14"/>
        <v>17.772088686442618</v>
      </c>
      <c r="I90" s="4">
        <f t="shared" si="15"/>
        <v>-0.51852250557965363</v>
      </c>
      <c r="J90" s="5">
        <f t="shared" si="16"/>
        <v>0.26886558879260192</v>
      </c>
      <c r="K90">
        <f t="shared" si="9"/>
        <v>2018</v>
      </c>
      <c r="L90">
        <f t="shared" si="10"/>
        <v>14</v>
      </c>
      <c r="M90">
        <v>566</v>
      </c>
      <c r="N90">
        <f t="shared" si="17"/>
        <v>26.825600000000001</v>
      </c>
      <c r="O90">
        <f t="shared" si="18"/>
        <v>31.246522537426277</v>
      </c>
    </row>
    <row r="91" spans="1:15" x14ac:dyDescent="0.25">
      <c r="A91">
        <v>1998</v>
      </c>
      <c r="B91" s="6">
        <v>15</v>
      </c>
      <c r="C91" s="6">
        <v>87</v>
      </c>
      <c r="D91" s="7">
        <v>18.111023517797832</v>
      </c>
      <c r="E91" s="6">
        <f t="shared" si="11"/>
        <v>15.281700000000001</v>
      </c>
      <c r="F91" s="6">
        <f t="shared" si="12"/>
        <v>1.1851445531451235</v>
      </c>
      <c r="G91">
        <f t="shared" si="13"/>
        <v>1.1643202247726037</v>
      </c>
      <c r="H91">
        <f t="shared" si="14"/>
        <v>17.7927923789075</v>
      </c>
      <c r="I91" s="4">
        <f t="shared" si="15"/>
        <v>-0.31823113889033294</v>
      </c>
      <c r="J91" s="5">
        <f t="shared" si="16"/>
        <v>0.10127105775943837</v>
      </c>
      <c r="K91">
        <f t="shared" si="9"/>
        <v>2018</v>
      </c>
      <c r="L91">
        <f t="shared" si="10"/>
        <v>15</v>
      </c>
      <c r="M91">
        <v>567</v>
      </c>
      <c r="N91">
        <f t="shared" si="17"/>
        <v>26.849699999999999</v>
      </c>
      <c r="O91">
        <f t="shared" si="18"/>
        <v>31.261648739076975</v>
      </c>
    </row>
    <row r="92" spans="1:15" x14ac:dyDescent="0.25">
      <c r="A92">
        <v>1998</v>
      </c>
      <c r="B92" s="6">
        <v>16</v>
      </c>
      <c r="C92" s="6">
        <v>88</v>
      </c>
      <c r="D92" s="7">
        <v>17.29593672100042</v>
      </c>
      <c r="E92" s="6">
        <f t="shared" si="11"/>
        <v>15.305800000000001</v>
      </c>
      <c r="F92" s="6">
        <f t="shared" si="12"/>
        <v>1.1300250049654652</v>
      </c>
      <c r="G92">
        <f t="shared" si="13"/>
        <v>1.1859009887379446</v>
      </c>
      <c r="H92">
        <f t="shared" si="14"/>
        <v>18.151163353425233</v>
      </c>
      <c r="I92" s="4">
        <f t="shared" si="15"/>
        <v>0.855226632424813</v>
      </c>
      <c r="J92" s="5">
        <f t="shared" si="16"/>
        <v>0.7314125928086862</v>
      </c>
      <c r="K92">
        <f t="shared" si="9"/>
        <v>2018</v>
      </c>
      <c r="L92">
        <f t="shared" si="10"/>
        <v>16</v>
      </c>
      <c r="M92">
        <v>568</v>
      </c>
      <c r="N92">
        <f t="shared" si="17"/>
        <v>26.873800000000003</v>
      </c>
      <c r="O92">
        <f t="shared" si="18"/>
        <v>31.86966599114578</v>
      </c>
    </row>
    <row r="93" spans="1:15" x14ac:dyDescent="0.25">
      <c r="A93">
        <v>1998</v>
      </c>
      <c r="B93" s="6">
        <v>17</v>
      </c>
      <c r="C93" s="6">
        <v>89</v>
      </c>
      <c r="D93" s="7">
        <v>16.69528725339535</v>
      </c>
      <c r="E93" s="6">
        <f t="shared" si="11"/>
        <v>15.3299</v>
      </c>
      <c r="F93" s="6">
        <f t="shared" si="12"/>
        <v>1.089066938035822</v>
      </c>
      <c r="G93">
        <f t="shared" si="13"/>
        <v>1.1807994323562849</v>
      </c>
      <c r="H93">
        <f t="shared" si="14"/>
        <v>18.101537218078612</v>
      </c>
      <c r="I93" s="4">
        <f t="shared" si="15"/>
        <v>1.406249964683262</v>
      </c>
      <c r="J93" s="5">
        <f t="shared" si="16"/>
        <v>1.9775389631716758</v>
      </c>
      <c r="K93">
        <f t="shared" si="9"/>
        <v>2018</v>
      </c>
      <c r="L93">
        <f t="shared" si="10"/>
        <v>17</v>
      </c>
      <c r="M93">
        <v>569</v>
      </c>
      <c r="N93">
        <f t="shared" si="17"/>
        <v>26.8979</v>
      </c>
      <c r="O93">
        <f t="shared" si="18"/>
        <v>31.761025051576116</v>
      </c>
    </row>
    <row r="94" spans="1:15" x14ac:dyDescent="0.25">
      <c r="A94">
        <v>1998</v>
      </c>
      <c r="B94" s="6">
        <v>18</v>
      </c>
      <c r="C94" s="6">
        <v>90</v>
      </c>
      <c r="D94" s="7">
        <v>18.950110185371155</v>
      </c>
      <c r="E94" s="6">
        <f t="shared" si="11"/>
        <v>15.354000000000001</v>
      </c>
      <c r="F94" s="6">
        <f t="shared" si="12"/>
        <v>1.2342132464094799</v>
      </c>
      <c r="G94">
        <f t="shared" si="13"/>
        <v>1.1931644612882875</v>
      </c>
      <c r="H94">
        <f t="shared" si="14"/>
        <v>18.319847138620368</v>
      </c>
      <c r="I94" s="4">
        <f t="shared" si="15"/>
        <v>-0.63026304675078748</v>
      </c>
      <c r="J94" s="5">
        <f t="shared" si="16"/>
        <v>0.39723150809958535</v>
      </c>
      <c r="K94">
        <f t="shared" ref="K94:K157" si="19">K70+1</f>
        <v>2018</v>
      </c>
      <c r="L94">
        <f t="shared" ref="L94:L157" si="20">L70</f>
        <v>18</v>
      </c>
      <c r="M94">
        <v>570</v>
      </c>
      <c r="N94">
        <f t="shared" si="17"/>
        <v>26.922000000000001</v>
      </c>
      <c r="O94">
        <f t="shared" si="18"/>
        <v>32.122373626803274</v>
      </c>
    </row>
    <row r="95" spans="1:15" x14ac:dyDescent="0.25">
      <c r="A95">
        <v>1998</v>
      </c>
      <c r="B95" s="6">
        <v>19</v>
      </c>
      <c r="C95" s="6">
        <v>91</v>
      </c>
      <c r="D95" s="7">
        <v>18.154734846613245</v>
      </c>
      <c r="E95" s="6">
        <f t="shared" si="11"/>
        <v>15.3781</v>
      </c>
      <c r="F95" s="6">
        <f t="shared" si="12"/>
        <v>1.1805577312290365</v>
      </c>
      <c r="G95">
        <f t="shared" si="13"/>
        <v>1.144719425159507</v>
      </c>
      <c r="H95">
        <f t="shared" si="14"/>
        <v>17.603609792045415</v>
      </c>
      <c r="I95" s="4">
        <f t="shared" si="15"/>
        <v>-0.55112505456783012</v>
      </c>
      <c r="J95" s="5">
        <f t="shared" si="16"/>
        <v>0.30373882577239375</v>
      </c>
      <c r="K95">
        <f t="shared" si="19"/>
        <v>2018</v>
      </c>
      <c r="L95">
        <f t="shared" si="20"/>
        <v>19</v>
      </c>
      <c r="M95">
        <v>571</v>
      </c>
      <c r="N95">
        <f t="shared" si="17"/>
        <v>26.946100000000001</v>
      </c>
      <c r="O95">
        <f t="shared" si="18"/>
        <v>30.845724102290593</v>
      </c>
    </row>
    <row r="96" spans="1:15" x14ac:dyDescent="0.25">
      <c r="A96">
        <v>1998</v>
      </c>
      <c r="B96" s="6">
        <v>20</v>
      </c>
      <c r="C96" s="6">
        <v>92</v>
      </c>
      <c r="D96" s="7">
        <v>17.730788509203233</v>
      </c>
      <c r="E96" s="6">
        <f t="shared" si="11"/>
        <v>15.402200000000001</v>
      </c>
      <c r="F96" s="6">
        <f t="shared" si="12"/>
        <v>1.1511854481309964</v>
      </c>
      <c r="G96">
        <f t="shared" si="13"/>
        <v>1.1205175682242119</v>
      </c>
      <c r="H96">
        <f t="shared" si="14"/>
        <v>17.258435689302956</v>
      </c>
      <c r="I96" s="4">
        <f t="shared" si="15"/>
        <v>-0.47235281990027644</v>
      </c>
      <c r="J96" s="5">
        <f t="shared" si="16"/>
        <v>0.22311718646774301</v>
      </c>
      <c r="K96">
        <f t="shared" si="19"/>
        <v>2018</v>
      </c>
      <c r="L96">
        <f t="shared" si="20"/>
        <v>20</v>
      </c>
      <c r="M96">
        <v>572</v>
      </c>
      <c r="N96">
        <f t="shared" si="17"/>
        <v>26.970199999999998</v>
      </c>
      <c r="O96">
        <f t="shared" si="18"/>
        <v>30.220582918520638</v>
      </c>
    </row>
    <row r="97" spans="1:15" x14ac:dyDescent="0.25">
      <c r="A97">
        <v>1998</v>
      </c>
      <c r="B97" s="6">
        <v>21</v>
      </c>
      <c r="C97" s="6">
        <v>93</v>
      </c>
      <c r="D97" s="7">
        <v>17.068078932950637</v>
      </c>
      <c r="E97" s="6">
        <f t="shared" si="11"/>
        <v>15.426300000000001</v>
      </c>
      <c r="F97" s="6">
        <f t="shared" si="12"/>
        <v>1.1064272659646601</v>
      </c>
      <c r="G97">
        <f t="shared" si="13"/>
        <v>1.0987726434731997</v>
      </c>
      <c r="H97">
        <f t="shared" si="14"/>
        <v>16.949996430010621</v>
      </c>
      <c r="I97" s="4">
        <f t="shared" si="15"/>
        <v>-0.1180825029400161</v>
      </c>
      <c r="J97" s="5">
        <f t="shared" si="16"/>
        <v>1.3943477500578911E-2</v>
      </c>
      <c r="K97">
        <f t="shared" si="19"/>
        <v>2018</v>
      </c>
      <c r="L97">
        <f t="shared" si="20"/>
        <v>21</v>
      </c>
      <c r="M97">
        <v>573</v>
      </c>
      <c r="N97">
        <f t="shared" si="17"/>
        <v>26.994300000000003</v>
      </c>
      <c r="O97">
        <f t="shared" si="18"/>
        <v>29.660598369708598</v>
      </c>
    </row>
    <row r="98" spans="1:15" x14ac:dyDescent="0.25">
      <c r="A98">
        <v>1998</v>
      </c>
      <c r="B98" s="6">
        <v>22</v>
      </c>
      <c r="C98" s="6">
        <v>94</v>
      </c>
      <c r="D98" s="7">
        <v>15.843341767980155</v>
      </c>
      <c r="E98" s="6">
        <f t="shared" si="11"/>
        <v>15.4504</v>
      </c>
      <c r="F98" s="6">
        <f t="shared" si="12"/>
        <v>1.0254324656953966</v>
      </c>
      <c r="G98">
        <f t="shared" si="13"/>
        <v>1.0686748327179663</v>
      </c>
      <c r="H98">
        <f t="shared" si="14"/>
        <v>16.511453635425667</v>
      </c>
      <c r="I98" s="4">
        <f t="shared" si="15"/>
        <v>0.66811186744551243</v>
      </c>
      <c r="J98" s="5">
        <f t="shared" si="16"/>
        <v>0.44637346742152995</v>
      </c>
      <c r="K98">
        <f t="shared" si="19"/>
        <v>2018</v>
      </c>
      <c r="L98">
        <f t="shared" si="20"/>
        <v>22</v>
      </c>
      <c r="M98">
        <v>574</v>
      </c>
      <c r="N98">
        <f t="shared" si="17"/>
        <v>27.0184</v>
      </c>
      <c r="O98">
        <f t="shared" si="18"/>
        <v>28.873884100307098</v>
      </c>
    </row>
    <row r="99" spans="1:15" x14ac:dyDescent="0.25">
      <c r="A99">
        <v>1998</v>
      </c>
      <c r="B99" s="6">
        <v>23</v>
      </c>
      <c r="C99" s="6">
        <v>95</v>
      </c>
      <c r="D99" s="7">
        <v>16.742200473903033</v>
      </c>
      <c r="E99" s="6">
        <f t="shared" si="11"/>
        <v>15.474500000000001</v>
      </c>
      <c r="F99" s="6">
        <f t="shared" si="12"/>
        <v>1.081921902090732</v>
      </c>
      <c r="G99">
        <f t="shared" si="13"/>
        <v>1.0226211273669805</v>
      </c>
      <c r="H99">
        <f t="shared" si="14"/>
        <v>15.824550635440341</v>
      </c>
      <c r="I99" s="4">
        <f t="shared" si="15"/>
        <v>-0.9176498384626921</v>
      </c>
      <c r="J99" s="5">
        <f t="shared" si="16"/>
        <v>0.84208122603060487</v>
      </c>
      <c r="K99">
        <f t="shared" si="19"/>
        <v>2018</v>
      </c>
      <c r="L99">
        <f t="shared" si="20"/>
        <v>23</v>
      </c>
      <c r="M99">
        <v>575</v>
      </c>
      <c r="N99">
        <f t="shared" si="17"/>
        <v>27.0425</v>
      </c>
      <c r="O99">
        <f t="shared" si="18"/>
        <v>27.65423183682157</v>
      </c>
    </row>
    <row r="100" spans="1:15" x14ac:dyDescent="0.25">
      <c r="A100">
        <v>1998</v>
      </c>
      <c r="B100" s="6">
        <v>24</v>
      </c>
      <c r="C100" s="6">
        <v>96</v>
      </c>
      <c r="D100" s="7">
        <v>14.232505189367098</v>
      </c>
      <c r="E100" s="6">
        <f t="shared" si="11"/>
        <v>15.4986</v>
      </c>
      <c r="F100" s="6">
        <f t="shared" si="12"/>
        <v>0.91830908529590405</v>
      </c>
      <c r="G100">
        <f t="shared" si="13"/>
        <v>0.93068175118910013</v>
      </c>
      <c r="H100">
        <f t="shared" si="14"/>
        <v>14.424264188979388</v>
      </c>
      <c r="I100" s="4">
        <f t="shared" si="15"/>
        <v>0.19175899961228993</v>
      </c>
      <c r="J100" s="5">
        <f t="shared" si="16"/>
        <v>3.677151393230621E-2</v>
      </c>
      <c r="K100">
        <f t="shared" si="19"/>
        <v>2018</v>
      </c>
      <c r="L100">
        <f t="shared" si="20"/>
        <v>24</v>
      </c>
      <c r="M100">
        <v>576</v>
      </c>
      <c r="N100">
        <f t="shared" si="17"/>
        <v>27.066600000000001</v>
      </c>
      <c r="O100">
        <f t="shared" si="18"/>
        <v>25.190390686734897</v>
      </c>
    </row>
    <row r="101" spans="1:15" x14ac:dyDescent="0.25">
      <c r="A101">
        <v>1999</v>
      </c>
      <c r="B101" s="6">
        <v>1</v>
      </c>
      <c r="C101" s="6">
        <v>97</v>
      </c>
      <c r="D101" s="7">
        <v>13.220484510947079</v>
      </c>
      <c r="E101" s="6">
        <f t="shared" si="11"/>
        <v>15.5227</v>
      </c>
      <c r="F101" s="6">
        <f t="shared" si="12"/>
        <v>0.85168717497259361</v>
      </c>
      <c r="G101">
        <f t="shared" si="13"/>
        <v>0.88538261692870157</v>
      </c>
      <c r="H101">
        <f t="shared" si="14"/>
        <v>13.743528747799155</v>
      </c>
      <c r="I101" s="4">
        <f t="shared" si="15"/>
        <v>0.52304423685207624</v>
      </c>
      <c r="J101" s="5">
        <f t="shared" si="16"/>
        <v>0.27357527370417084</v>
      </c>
      <c r="K101">
        <f t="shared" si="19"/>
        <v>2019</v>
      </c>
      <c r="L101">
        <f t="shared" si="20"/>
        <v>1</v>
      </c>
      <c r="M101">
        <v>577</v>
      </c>
      <c r="N101">
        <f t="shared" si="17"/>
        <v>27.090699999999998</v>
      </c>
      <c r="O101">
        <f t="shared" si="18"/>
        <v>23.985634860430373</v>
      </c>
    </row>
    <row r="102" spans="1:15" x14ac:dyDescent="0.25">
      <c r="A102">
        <v>1999</v>
      </c>
      <c r="B102" s="6">
        <v>2</v>
      </c>
      <c r="C102" s="6">
        <v>98</v>
      </c>
      <c r="D102" s="7">
        <v>12.433289884681626</v>
      </c>
      <c r="E102" s="6">
        <f t="shared" si="11"/>
        <v>15.546800000000001</v>
      </c>
      <c r="F102" s="6">
        <f t="shared" si="12"/>
        <v>0.79973305662140282</v>
      </c>
      <c r="G102">
        <f t="shared" si="13"/>
        <v>0.81608058960937524</v>
      </c>
      <c r="H102">
        <f t="shared" si="14"/>
        <v>12.687441710539035</v>
      </c>
      <c r="I102" s="4">
        <f t="shared" si="15"/>
        <v>0.25415182585740936</v>
      </c>
      <c r="J102" s="5">
        <f t="shared" si="16"/>
        <v>6.4593150586654935E-2</v>
      </c>
      <c r="K102">
        <f t="shared" si="19"/>
        <v>2019</v>
      </c>
      <c r="L102">
        <f t="shared" si="20"/>
        <v>2</v>
      </c>
      <c r="M102">
        <v>578</v>
      </c>
      <c r="N102">
        <f t="shared" si="17"/>
        <v>27.114800000000002</v>
      </c>
      <c r="O102">
        <f t="shared" si="18"/>
        <v>22.127861971140291</v>
      </c>
    </row>
    <row r="103" spans="1:15" x14ac:dyDescent="0.25">
      <c r="A103">
        <v>1999</v>
      </c>
      <c r="B103" s="6">
        <v>3</v>
      </c>
      <c r="C103" s="6">
        <v>99</v>
      </c>
      <c r="D103" s="7">
        <v>11.996600018227833</v>
      </c>
      <c r="E103" s="6">
        <f t="shared" si="11"/>
        <v>15.5709</v>
      </c>
      <c r="F103" s="6">
        <f t="shared" si="12"/>
        <v>0.77045000727175905</v>
      </c>
      <c r="G103">
        <f t="shared" si="13"/>
        <v>0.77766543894918883</v>
      </c>
      <c r="H103">
        <f t="shared" si="14"/>
        <v>12.108950783333924</v>
      </c>
      <c r="I103" s="4">
        <f t="shared" si="15"/>
        <v>0.11235076510609154</v>
      </c>
      <c r="J103" s="5">
        <f t="shared" si="16"/>
        <v>1.2622694419924156E-2</v>
      </c>
      <c r="K103">
        <f t="shared" si="19"/>
        <v>2019</v>
      </c>
      <c r="L103">
        <f t="shared" si="20"/>
        <v>3</v>
      </c>
      <c r="M103">
        <v>579</v>
      </c>
      <c r="N103">
        <f t="shared" si="17"/>
        <v>27.1389</v>
      </c>
      <c r="O103">
        <f t="shared" si="18"/>
        <v>21.10498458109814</v>
      </c>
    </row>
    <row r="104" spans="1:15" x14ac:dyDescent="0.25">
      <c r="A104">
        <v>1999</v>
      </c>
      <c r="B104" s="6">
        <v>4</v>
      </c>
      <c r="C104" s="6">
        <v>100</v>
      </c>
      <c r="D104" s="7">
        <v>11.605275188770975</v>
      </c>
      <c r="E104" s="6">
        <f t="shared" si="11"/>
        <v>15.595000000000001</v>
      </c>
      <c r="F104" s="6">
        <f t="shared" si="12"/>
        <v>0.74416641159159824</v>
      </c>
      <c r="G104">
        <f t="shared" si="13"/>
        <v>0.76737390098333624</v>
      </c>
      <c r="H104">
        <f t="shared" si="14"/>
        <v>11.967195985835129</v>
      </c>
      <c r="I104" s="4">
        <f t="shared" si="15"/>
        <v>0.3619207970641547</v>
      </c>
      <c r="J104" s="5">
        <f t="shared" si="16"/>
        <v>0.13098666334755305</v>
      </c>
      <c r="K104">
        <f t="shared" si="19"/>
        <v>2019</v>
      </c>
      <c r="L104">
        <f t="shared" si="20"/>
        <v>4</v>
      </c>
      <c r="M104">
        <v>580</v>
      </c>
      <c r="N104">
        <f t="shared" si="17"/>
        <v>27.163</v>
      </c>
      <c r="O104">
        <f t="shared" si="18"/>
        <v>20.844177272410363</v>
      </c>
    </row>
    <row r="105" spans="1:15" x14ac:dyDescent="0.25">
      <c r="A105">
        <v>1999</v>
      </c>
      <c r="B105" s="6">
        <v>5</v>
      </c>
      <c r="C105" s="6">
        <v>101</v>
      </c>
      <c r="D105" s="7">
        <v>11.438446874907253</v>
      </c>
      <c r="E105" s="6">
        <f t="shared" si="11"/>
        <v>15.6191</v>
      </c>
      <c r="F105" s="6">
        <f t="shared" si="12"/>
        <v>0.73233713049453897</v>
      </c>
      <c r="G105">
        <f t="shared" si="13"/>
        <v>0.7473029267988418</v>
      </c>
      <c r="H105">
        <f t="shared" si="14"/>
        <v>11.672199143963789</v>
      </c>
      <c r="I105" s="4">
        <f t="shared" si="15"/>
        <v>0.23375226905653612</v>
      </c>
      <c r="J105" s="5">
        <f t="shared" si="16"/>
        <v>5.4640123289079252E-2</v>
      </c>
      <c r="K105">
        <f t="shared" si="19"/>
        <v>2019</v>
      </c>
      <c r="L105">
        <f t="shared" si="20"/>
        <v>5</v>
      </c>
      <c r="M105">
        <v>581</v>
      </c>
      <c r="N105">
        <f t="shared" si="17"/>
        <v>27.187100000000001</v>
      </c>
      <c r="O105">
        <f t="shared" si="18"/>
        <v>20.316999401172794</v>
      </c>
    </row>
    <row r="106" spans="1:15" x14ac:dyDescent="0.25">
      <c r="A106">
        <v>1999</v>
      </c>
      <c r="B106" s="6">
        <v>6</v>
      </c>
      <c r="C106" s="6">
        <v>102</v>
      </c>
      <c r="D106" s="7">
        <v>12.579508034138442</v>
      </c>
      <c r="E106" s="6">
        <f t="shared" si="11"/>
        <v>15.6432</v>
      </c>
      <c r="F106" s="6">
        <f t="shared" si="12"/>
        <v>0.80415183812381363</v>
      </c>
      <c r="G106">
        <f t="shared" si="13"/>
        <v>0.77352436864525487</v>
      </c>
      <c r="H106">
        <f t="shared" si="14"/>
        <v>12.100396403591452</v>
      </c>
      <c r="I106" s="4">
        <f t="shared" si="15"/>
        <v>-0.47911163054699024</v>
      </c>
      <c r="J106" s="5">
        <f t="shared" si="16"/>
        <v>0.22954795452539567</v>
      </c>
      <c r="K106">
        <f t="shared" si="19"/>
        <v>2019</v>
      </c>
      <c r="L106">
        <f t="shared" si="20"/>
        <v>6</v>
      </c>
      <c r="M106">
        <v>582</v>
      </c>
      <c r="N106">
        <f t="shared" si="17"/>
        <v>27.211199999999998</v>
      </c>
      <c r="O106">
        <f t="shared" si="18"/>
        <v>21.048526300079757</v>
      </c>
    </row>
    <row r="107" spans="1:15" x14ac:dyDescent="0.25">
      <c r="A107">
        <v>1999</v>
      </c>
      <c r="B107" s="6">
        <v>7</v>
      </c>
      <c r="C107" s="6">
        <v>103</v>
      </c>
      <c r="D107" s="7">
        <v>13.034980774452174</v>
      </c>
      <c r="E107" s="6">
        <f t="shared" si="11"/>
        <v>15.667300000000001</v>
      </c>
      <c r="F107" s="6">
        <f t="shared" si="12"/>
        <v>0.83198641593970712</v>
      </c>
      <c r="G107">
        <f t="shared" si="13"/>
        <v>0.80364367718008745</v>
      </c>
      <c r="H107">
        <f t="shared" si="14"/>
        <v>12.590926583483585</v>
      </c>
      <c r="I107" s="4">
        <f t="shared" si="15"/>
        <v>-0.44405419096858978</v>
      </c>
      <c r="J107" s="5">
        <f t="shared" si="16"/>
        <v>0.19718412451676881</v>
      </c>
      <c r="K107">
        <f t="shared" si="19"/>
        <v>2019</v>
      </c>
      <c r="L107">
        <f t="shared" si="20"/>
        <v>7</v>
      </c>
      <c r="M107">
        <v>583</v>
      </c>
      <c r="N107">
        <f t="shared" si="17"/>
        <v>27.235300000000002</v>
      </c>
      <c r="O107">
        <f t="shared" si="18"/>
        <v>21.887476641102836</v>
      </c>
    </row>
    <row r="108" spans="1:15" x14ac:dyDescent="0.25">
      <c r="A108">
        <v>1999</v>
      </c>
      <c r="B108" s="6">
        <v>8</v>
      </c>
      <c r="C108" s="6">
        <v>104</v>
      </c>
      <c r="D108" s="7">
        <v>13.567002902337109</v>
      </c>
      <c r="E108" s="6">
        <f t="shared" si="11"/>
        <v>15.691400000000002</v>
      </c>
      <c r="F108" s="6">
        <f t="shared" si="12"/>
        <v>0.86461392242483825</v>
      </c>
      <c r="G108">
        <f t="shared" si="13"/>
        <v>0.87447269338725453</v>
      </c>
      <c r="H108">
        <f t="shared" si="14"/>
        <v>13.721700821016768</v>
      </c>
      <c r="I108" s="4">
        <f t="shared" si="15"/>
        <v>0.1546979186796591</v>
      </c>
      <c r="J108" s="5">
        <f t="shared" si="16"/>
        <v>2.393144604381842E-2</v>
      </c>
      <c r="K108">
        <f t="shared" si="19"/>
        <v>2019</v>
      </c>
      <c r="L108">
        <f t="shared" si="20"/>
        <v>8</v>
      </c>
      <c r="M108">
        <v>584</v>
      </c>
      <c r="N108">
        <f t="shared" si="17"/>
        <v>27.259399999999999</v>
      </c>
      <c r="O108">
        <f t="shared" si="18"/>
        <v>23.837600938120527</v>
      </c>
    </row>
    <row r="109" spans="1:15" x14ac:dyDescent="0.25">
      <c r="A109">
        <v>1999</v>
      </c>
      <c r="B109" s="6">
        <v>9</v>
      </c>
      <c r="C109" s="6">
        <v>105</v>
      </c>
      <c r="D109" s="7">
        <v>16.136329552233899</v>
      </c>
      <c r="E109" s="6">
        <f t="shared" si="11"/>
        <v>15.7155</v>
      </c>
      <c r="F109" s="6">
        <f t="shared" si="12"/>
        <v>1.0267779932063186</v>
      </c>
      <c r="G109">
        <f t="shared" si="13"/>
        <v>0.98103153377402952</v>
      </c>
      <c r="H109">
        <f t="shared" si="14"/>
        <v>15.417401069025761</v>
      </c>
      <c r="I109" s="4">
        <f t="shared" si="15"/>
        <v>-0.7189284832081384</v>
      </c>
      <c r="J109" s="5">
        <f t="shared" si="16"/>
        <v>0.51685816396795459</v>
      </c>
      <c r="K109">
        <f t="shared" si="19"/>
        <v>2019</v>
      </c>
      <c r="L109">
        <f t="shared" si="20"/>
        <v>9</v>
      </c>
      <c r="M109">
        <v>585</v>
      </c>
      <c r="N109">
        <f t="shared" si="17"/>
        <v>27.2835</v>
      </c>
      <c r="O109">
        <f t="shared" si="18"/>
        <v>26.765973851723736</v>
      </c>
    </row>
    <row r="110" spans="1:15" x14ac:dyDescent="0.25">
      <c r="A110">
        <v>1999</v>
      </c>
      <c r="B110" s="6">
        <v>10</v>
      </c>
      <c r="C110" s="6">
        <v>106</v>
      </c>
      <c r="D110" s="7">
        <v>14.692235940494898</v>
      </c>
      <c r="E110" s="6">
        <f t="shared" si="11"/>
        <v>15.739600000000001</v>
      </c>
      <c r="F110" s="6">
        <f t="shared" si="12"/>
        <v>0.93345675496803582</v>
      </c>
      <c r="G110">
        <f t="shared" si="13"/>
        <v>1.018445354428468</v>
      </c>
      <c r="H110">
        <f t="shared" si="14"/>
        <v>16.029922500562314</v>
      </c>
      <c r="I110" s="4">
        <f t="shared" si="15"/>
        <v>1.3376865600674162</v>
      </c>
      <c r="J110" s="5">
        <f t="shared" si="16"/>
        <v>1.789405332984997</v>
      </c>
      <c r="K110">
        <f t="shared" si="19"/>
        <v>2019</v>
      </c>
      <c r="L110">
        <f t="shared" si="20"/>
        <v>10</v>
      </c>
      <c r="M110">
        <v>586</v>
      </c>
      <c r="N110">
        <f t="shared" si="17"/>
        <v>27.307600000000001</v>
      </c>
      <c r="O110">
        <f t="shared" si="18"/>
        <v>27.811298360590833</v>
      </c>
    </row>
    <row r="111" spans="1:15" x14ac:dyDescent="0.25">
      <c r="A111">
        <v>1999</v>
      </c>
      <c r="B111" s="6">
        <v>11</v>
      </c>
      <c r="C111" s="6">
        <v>107</v>
      </c>
      <c r="D111" s="7">
        <v>17.345678423183507</v>
      </c>
      <c r="E111" s="6">
        <f t="shared" si="11"/>
        <v>15.7637</v>
      </c>
      <c r="F111" s="6">
        <f t="shared" si="12"/>
        <v>1.1003557808879583</v>
      </c>
      <c r="G111">
        <f t="shared" si="13"/>
        <v>1.0834348551684165</v>
      </c>
      <c r="H111">
        <f t="shared" si="14"/>
        <v>17.078942026418368</v>
      </c>
      <c r="I111" s="4">
        <f t="shared" si="15"/>
        <v>-0.26673639676513972</v>
      </c>
      <c r="J111" s="5">
        <f t="shared" si="16"/>
        <v>7.1148305359250041E-2</v>
      </c>
      <c r="K111">
        <f t="shared" si="19"/>
        <v>2019</v>
      </c>
      <c r="L111">
        <f t="shared" si="20"/>
        <v>11</v>
      </c>
      <c r="M111">
        <v>587</v>
      </c>
      <c r="N111">
        <f t="shared" si="17"/>
        <v>27.331699999999998</v>
      </c>
      <c r="O111">
        <f t="shared" si="18"/>
        <v>29.612116431006609</v>
      </c>
    </row>
    <row r="112" spans="1:15" x14ac:dyDescent="0.25">
      <c r="A112">
        <v>1999</v>
      </c>
      <c r="B112" s="6">
        <v>12</v>
      </c>
      <c r="C112" s="6">
        <v>108</v>
      </c>
      <c r="D112" s="7">
        <v>17.420960365728568</v>
      </c>
      <c r="E112" s="6">
        <f t="shared" si="11"/>
        <v>15.787800000000001</v>
      </c>
      <c r="F112" s="6">
        <f t="shared" si="12"/>
        <v>1.1034444549416997</v>
      </c>
      <c r="G112">
        <f t="shared" si="13"/>
        <v>1.0799238234350077</v>
      </c>
      <c r="H112">
        <f t="shared" si="14"/>
        <v>17.049621339627215</v>
      </c>
      <c r="I112" s="4">
        <f t="shared" si="15"/>
        <v>-0.37133902610135294</v>
      </c>
      <c r="J112" s="5">
        <f t="shared" si="16"/>
        <v>0.13789267230590127</v>
      </c>
      <c r="K112">
        <f t="shared" si="19"/>
        <v>2019</v>
      </c>
      <c r="L112">
        <f t="shared" si="20"/>
        <v>12</v>
      </c>
      <c r="M112">
        <v>588</v>
      </c>
      <c r="N112">
        <f t="shared" si="17"/>
        <v>27.355800000000002</v>
      </c>
      <c r="O112">
        <f t="shared" si="18"/>
        <v>29.542180129123388</v>
      </c>
    </row>
    <row r="113" spans="1:15" x14ac:dyDescent="0.25">
      <c r="A113">
        <v>1999</v>
      </c>
      <c r="B113" s="6">
        <v>13</v>
      </c>
      <c r="C113" s="6">
        <v>109</v>
      </c>
      <c r="D113" s="7">
        <v>18.073963658885354</v>
      </c>
      <c r="E113" s="6">
        <f t="shared" si="11"/>
        <v>15.811900000000001</v>
      </c>
      <c r="F113" s="6">
        <f t="shared" si="12"/>
        <v>1.1430608376529925</v>
      </c>
      <c r="G113">
        <f t="shared" si="13"/>
        <v>1.1237079020474336</v>
      </c>
      <c r="H113">
        <f t="shared" si="14"/>
        <v>17.767956976383818</v>
      </c>
      <c r="I113" s="4">
        <f t="shared" si="15"/>
        <v>-0.30600668250153618</v>
      </c>
      <c r="J113" s="5">
        <f t="shared" si="16"/>
        <v>9.3640089735595969E-2</v>
      </c>
      <c r="K113">
        <f t="shared" si="19"/>
        <v>2019</v>
      </c>
      <c r="L113">
        <f t="shared" si="20"/>
        <v>13</v>
      </c>
      <c r="M113">
        <v>589</v>
      </c>
      <c r="N113">
        <f t="shared" si="17"/>
        <v>27.379899999999999</v>
      </c>
      <c r="O113">
        <f t="shared" si="18"/>
        <v>30.767009987268526</v>
      </c>
    </row>
    <row r="114" spans="1:15" x14ac:dyDescent="0.25">
      <c r="A114">
        <v>1999</v>
      </c>
      <c r="B114" s="6">
        <v>14</v>
      </c>
      <c r="C114" s="6">
        <v>110</v>
      </c>
      <c r="D114" s="7">
        <v>17.819007115123551</v>
      </c>
      <c r="E114" s="6">
        <f t="shared" si="11"/>
        <v>15.836</v>
      </c>
      <c r="F114" s="6">
        <f t="shared" si="12"/>
        <v>1.1252214647084839</v>
      </c>
      <c r="G114">
        <f t="shared" si="13"/>
        <v>1.1648023730103436</v>
      </c>
      <c r="H114">
        <f t="shared" si="14"/>
        <v>18.445810378991801</v>
      </c>
      <c r="I114" s="4">
        <f t="shared" si="15"/>
        <v>0.62680326386825058</v>
      </c>
      <c r="J114" s="5">
        <f t="shared" si="16"/>
        <v>0.39288233159589175</v>
      </c>
      <c r="K114">
        <f t="shared" si="19"/>
        <v>2019</v>
      </c>
      <c r="L114">
        <f t="shared" si="20"/>
        <v>14</v>
      </c>
      <c r="M114">
        <v>590</v>
      </c>
      <c r="N114">
        <f t="shared" si="17"/>
        <v>27.404</v>
      </c>
      <c r="O114">
        <f t="shared" si="18"/>
        <v>31.920244229975456</v>
      </c>
    </row>
    <row r="115" spans="1:15" x14ac:dyDescent="0.25">
      <c r="A115">
        <v>1999</v>
      </c>
      <c r="B115" s="6">
        <v>15</v>
      </c>
      <c r="C115" s="6">
        <v>111</v>
      </c>
      <c r="D115" s="7">
        <v>18.164911807474947</v>
      </c>
      <c r="E115" s="6">
        <f t="shared" si="11"/>
        <v>15.860100000000001</v>
      </c>
      <c r="F115" s="6">
        <f t="shared" si="12"/>
        <v>1.1453213918875005</v>
      </c>
      <c r="G115">
        <f t="shared" si="13"/>
        <v>1.1643202247726037</v>
      </c>
      <c r="H115">
        <f t="shared" si="14"/>
        <v>18.466235196915971</v>
      </c>
      <c r="I115" s="4">
        <f t="shared" si="15"/>
        <v>0.30132338944102344</v>
      </c>
      <c r="J115" s="5">
        <f t="shared" si="16"/>
        <v>9.079578502422668E-2</v>
      </c>
      <c r="K115">
        <f t="shared" si="19"/>
        <v>2019</v>
      </c>
      <c r="L115">
        <f t="shared" si="20"/>
        <v>15</v>
      </c>
      <c r="M115">
        <v>591</v>
      </c>
      <c r="N115">
        <f t="shared" si="17"/>
        <v>27.428100000000001</v>
      </c>
      <c r="O115">
        <f t="shared" si="18"/>
        <v>31.93509155708545</v>
      </c>
    </row>
    <row r="116" spans="1:15" x14ac:dyDescent="0.25">
      <c r="A116">
        <v>1999</v>
      </c>
      <c r="B116" s="6">
        <v>16</v>
      </c>
      <c r="C116" s="6">
        <v>112</v>
      </c>
      <c r="D116" s="7">
        <v>19.605194468985214</v>
      </c>
      <c r="E116" s="6">
        <f t="shared" si="11"/>
        <v>15.8842</v>
      </c>
      <c r="F116" s="6">
        <f t="shared" si="12"/>
        <v>1.2342575936455857</v>
      </c>
      <c r="G116">
        <f t="shared" si="13"/>
        <v>1.1859009887379446</v>
      </c>
      <c r="H116">
        <f t="shared" si="14"/>
        <v>18.837088485311259</v>
      </c>
      <c r="I116" s="4">
        <f t="shared" si="15"/>
        <v>-0.768105983673955</v>
      </c>
      <c r="J116" s="5">
        <f t="shared" si="16"/>
        <v>0.58998680215573407</v>
      </c>
      <c r="K116">
        <f t="shared" si="19"/>
        <v>2019</v>
      </c>
      <c r="L116">
        <f t="shared" si="20"/>
        <v>16</v>
      </c>
      <c r="M116">
        <v>592</v>
      </c>
      <c r="N116">
        <f t="shared" si="17"/>
        <v>27.452200000000001</v>
      </c>
      <c r="O116">
        <f t="shared" si="18"/>
        <v>32.555591123031803</v>
      </c>
    </row>
    <row r="117" spans="1:15" x14ac:dyDescent="0.25">
      <c r="A117">
        <v>1999</v>
      </c>
      <c r="B117" s="6">
        <v>17</v>
      </c>
      <c r="C117" s="6">
        <v>113</v>
      </c>
      <c r="D117" s="7">
        <v>19.628444132604837</v>
      </c>
      <c r="E117" s="6">
        <f t="shared" si="11"/>
        <v>15.908300000000001</v>
      </c>
      <c r="F117" s="6">
        <f t="shared" si="12"/>
        <v>1.2338492568410726</v>
      </c>
      <c r="G117">
        <f t="shared" si="13"/>
        <v>1.1807994323562849</v>
      </c>
      <c r="H117">
        <f t="shared" si="14"/>
        <v>18.784511609753487</v>
      </c>
      <c r="I117" s="4">
        <f t="shared" si="15"/>
        <v>-0.84393252285135034</v>
      </c>
      <c r="J117" s="5">
        <f t="shared" si="16"/>
        <v>0.71222210312624501</v>
      </c>
      <c r="K117">
        <f t="shared" si="19"/>
        <v>2019</v>
      </c>
      <c r="L117">
        <f t="shared" si="20"/>
        <v>17</v>
      </c>
      <c r="M117">
        <v>593</v>
      </c>
      <c r="N117">
        <f t="shared" si="17"/>
        <v>27.476300000000002</v>
      </c>
      <c r="O117">
        <f t="shared" si="18"/>
        <v>32.443999443250995</v>
      </c>
    </row>
    <row r="118" spans="1:15" x14ac:dyDescent="0.25">
      <c r="A118">
        <v>1999</v>
      </c>
      <c r="B118" s="6">
        <v>18</v>
      </c>
      <c r="C118" s="6">
        <v>114</v>
      </c>
      <c r="D118" s="7">
        <v>19.170084971811157</v>
      </c>
      <c r="E118" s="6">
        <f t="shared" si="11"/>
        <v>15.932400000000001</v>
      </c>
      <c r="F118" s="6">
        <f t="shared" si="12"/>
        <v>1.2032138894210009</v>
      </c>
      <c r="G118">
        <f t="shared" si="13"/>
        <v>1.1931644612882875</v>
      </c>
      <c r="H118">
        <f t="shared" si="14"/>
        <v>19.009973463029514</v>
      </c>
      <c r="I118" s="4">
        <f t="shared" si="15"/>
        <v>-0.16011150878164315</v>
      </c>
      <c r="J118" s="5">
        <f t="shared" si="16"/>
        <v>2.5635695244334192E-2</v>
      </c>
      <c r="K118">
        <f t="shared" si="19"/>
        <v>2019</v>
      </c>
      <c r="L118">
        <f t="shared" si="20"/>
        <v>18</v>
      </c>
      <c r="M118">
        <v>594</v>
      </c>
      <c r="N118">
        <f t="shared" si="17"/>
        <v>27.500399999999999</v>
      </c>
      <c r="O118">
        <f t="shared" si="18"/>
        <v>32.812499951212416</v>
      </c>
    </row>
    <row r="119" spans="1:15" x14ac:dyDescent="0.25">
      <c r="A119">
        <v>1999</v>
      </c>
      <c r="B119" s="6">
        <v>19</v>
      </c>
      <c r="C119" s="6">
        <v>115</v>
      </c>
      <c r="D119" s="7">
        <v>18.925427793200388</v>
      </c>
      <c r="E119" s="6">
        <f t="shared" si="11"/>
        <v>15.9565</v>
      </c>
      <c r="F119" s="6">
        <f t="shared" si="12"/>
        <v>1.1860638481622152</v>
      </c>
      <c r="G119">
        <f t="shared" si="13"/>
        <v>1.144719425159507</v>
      </c>
      <c r="H119">
        <f t="shared" si="14"/>
        <v>18.265715507557672</v>
      </c>
      <c r="I119" s="4">
        <f t="shared" si="15"/>
        <v>-0.65971228564271556</v>
      </c>
      <c r="J119" s="5">
        <f t="shared" si="16"/>
        <v>0.43522029982793592</v>
      </c>
      <c r="K119">
        <f t="shared" si="19"/>
        <v>2019</v>
      </c>
      <c r="L119">
        <f t="shared" si="20"/>
        <v>19</v>
      </c>
      <c r="M119">
        <v>595</v>
      </c>
      <c r="N119">
        <f t="shared" si="17"/>
        <v>27.5245</v>
      </c>
      <c r="O119">
        <f t="shared" si="18"/>
        <v>31.50782981780285</v>
      </c>
    </row>
    <row r="120" spans="1:15" x14ac:dyDescent="0.25">
      <c r="A120">
        <v>1999</v>
      </c>
      <c r="B120" s="6">
        <v>20</v>
      </c>
      <c r="C120" s="6">
        <v>116</v>
      </c>
      <c r="D120" s="7">
        <v>19.159746693687342</v>
      </c>
      <c r="E120" s="6">
        <f t="shared" si="11"/>
        <v>15.980600000000001</v>
      </c>
      <c r="F120" s="6">
        <f t="shared" si="12"/>
        <v>1.1989378805356083</v>
      </c>
      <c r="G120">
        <f t="shared" si="13"/>
        <v>1.1205175682242119</v>
      </c>
      <c r="H120">
        <f t="shared" si="14"/>
        <v>17.90654305076384</v>
      </c>
      <c r="I120" s="4">
        <f t="shared" si="15"/>
        <v>-1.2532036429235021</v>
      </c>
      <c r="J120" s="5">
        <f t="shared" si="16"/>
        <v>1.5705193706367364</v>
      </c>
      <c r="K120">
        <f t="shared" si="19"/>
        <v>2019</v>
      </c>
      <c r="L120">
        <f t="shared" si="20"/>
        <v>20</v>
      </c>
      <c r="M120">
        <v>596</v>
      </c>
      <c r="N120">
        <f t="shared" si="17"/>
        <v>27.5486</v>
      </c>
      <c r="O120">
        <f t="shared" si="18"/>
        <v>30.868690279981525</v>
      </c>
    </row>
    <row r="121" spans="1:15" x14ac:dyDescent="0.25">
      <c r="A121">
        <v>1999</v>
      </c>
      <c r="B121" s="6">
        <v>21</v>
      </c>
      <c r="C121" s="6">
        <v>117</v>
      </c>
      <c r="D121" s="7">
        <v>17.658780165470841</v>
      </c>
      <c r="E121" s="6">
        <f t="shared" si="11"/>
        <v>16.0047</v>
      </c>
      <c r="F121" s="6">
        <f t="shared" si="12"/>
        <v>1.1033496513818342</v>
      </c>
      <c r="G121">
        <f t="shared" si="13"/>
        <v>1.0987726434731997</v>
      </c>
      <c r="H121">
        <f t="shared" si="14"/>
        <v>17.585526526995519</v>
      </c>
      <c r="I121" s="4">
        <f t="shared" si="15"/>
        <v>-7.3253638475321736E-2</v>
      </c>
      <c r="J121" s="5">
        <f t="shared" si="16"/>
        <v>5.366095549873137E-3</v>
      </c>
      <c r="K121">
        <f t="shared" si="19"/>
        <v>2019</v>
      </c>
      <c r="L121">
        <f t="shared" si="20"/>
        <v>21</v>
      </c>
      <c r="M121">
        <v>597</v>
      </c>
      <c r="N121">
        <f t="shared" si="17"/>
        <v>27.572700000000001</v>
      </c>
      <c r="O121">
        <f t="shared" si="18"/>
        <v>30.296128466693496</v>
      </c>
    </row>
    <row r="122" spans="1:15" x14ac:dyDescent="0.25">
      <c r="A122">
        <v>1999</v>
      </c>
      <c r="B122" s="6">
        <v>22</v>
      </c>
      <c r="C122" s="6">
        <v>118</v>
      </c>
      <c r="D122" s="7">
        <v>17.708492357882822</v>
      </c>
      <c r="E122" s="6">
        <f t="shared" si="11"/>
        <v>16.0288</v>
      </c>
      <c r="F122" s="6">
        <f t="shared" si="12"/>
        <v>1.1047921465039692</v>
      </c>
      <c r="G122">
        <f t="shared" si="13"/>
        <v>1.0686748327179663</v>
      </c>
      <c r="H122">
        <f t="shared" si="14"/>
        <v>17.129575158669738</v>
      </c>
      <c r="I122" s="4">
        <f t="shared" si="15"/>
        <v>-0.57891719921308393</v>
      </c>
      <c r="J122" s="5">
        <f t="shared" si="16"/>
        <v>0.33514512354472153</v>
      </c>
      <c r="K122">
        <f t="shared" si="19"/>
        <v>2019</v>
      </c>
      <c r="L122">
        <f t="shared" si="20"/>
        <v>22</v>
      </c>
      <c r="M122">
        <v>598</v>
      </c>
      <c r="N122">
        <f t="shared" si="17"/>
        <v>27.596800000000002</v>
      </c>
      <c r="O122">
        <f t="shared" si="18"/>
        <v>29.492005623551172</v>
      </c>
    </row>
    <row r="123" spans="1:15" x14ac:dyDescent="0.25">
      <c r="A123">
        <v>1999</v>
      </c>
      <c r="B123" s="6">
        <v>23</v>
      </c>
      <c r="C123" s="6">
        <v>119</v>
      </c>
      <c r="D123" s="7">
        <v>17.743527599016119</v>
      </c>
      <c r="E123" s="6">
        <f t="shared" si="11"/>
        <v>16.052900000000001</v>
      </c>
      <c r="F123" s="6">
        <f t="shared" si="12"/>
        <v>1.105316023834704</v>
      </c>
      <c r="G123">
        <f t="shared" si="13"/>
        <v>1.0226211273669805</v>
      </c>
      <c r="H123">
        <f t="shared" si="14"/>
        <v>16.416034695509403</v>
      </c>
      <c r="I123" s="4">
        <f t="shared" si="15"/>
        <v>-1.327492903506716</v>
      </c>
      <c r="J123" s="5">
        <f t="shared" si="16"/>
        <v>1.7622374088606911</v>
      </c>
      <c r="K123">
        <f t="shared" si="19"/>
        <v>2019</v>
      </c>
      <c r="L123">
        <f t="shared" si="20"/>
        <v>23</v>
      </c>
      <c r="M123">
        <v>599</v>
      </c>
      <c r="N123">
        <f t="shared" si="17"/>
        <v>27.620899999999999</v>
      </c>
      <c r="O123">
        <f t="shared" si="18"/>
        <v>28.24571589689063</v>
      </c>
    </row>
    <row r="124" spans="1:15" x14ac:dyDescent="0.25">
      <c r="A124">
        <v>1999</v>
      </c>
      <c r="B124" s="6">
        <v>24</v>
      </c>
      <c r="C124" s="6">
        <v>120</v>
      </c>
      <c r="D124" s="7">
        <v>14.641354956628401</v>
      </c>
      <c r="E124" s="6">
        <f t="shared" si="11"/>
        <v>16.077000000000002</v>
      </c>
      <c r="F124" s="6">
        <f t="shared" si="12"/>
        <v>0.91070193174276293</v>
      </c>
      <c r="G124">
        <f t="shared" si="13"/>
        <v>0.93068175118910013</v>
      </c>
      <c r="H124">
        <f t="shared" si="14"/>
        <v>14.962570513867165</v>
      </c>
      <c r="I124" s="4">
        <f t="shared" si="15"/>
        <v>0.32121555723876405</v>
      </c>
      <c r="J124" s="5">
        <f t="shared" si="16"/>
        <v>0.10317943421220971</v>
      </c>
      <c r="K124">
        <f t="shared" si="19"/>
        <v>2019</v>
      </c>
      <c r="L124">
        <f t="shared" si="20"/>
        <v>24</v>
      </c>
      <c r="M124">
        <v>600</v>
      </c>
      <c r="N124">
        <f t="shared" si="17"/>
        <v>27.645</v>
      </c>
      <c r="O124">
        <f t="shared" si="18"/>
        <v>25.728697011622671</v>
      </c>
    </row>
    <row r="125" spans="1:15" x14ac:dyDescent="0.25">
      <c r="A125">
        <v>2000</v>
      </c>
      <c r="B125" s="6">
        <v>1</v>
      </c>
      <c r="C125" s="6">
        <v>121</v>
      </c>
      <c r="D125" s="7">
        <v>14.951936290286598</v>
      </c>
      <c r="E125" s="6">
        <f t="shared" si="11"/>
        <v>16.101100000000002</v>
      </c>
      <c r="F125" s="6">
        <f t="shared" si="12"/>
        <v>0.92862824839834524</v>
      </c>
      <c r="G125">
        <f t="shared" si="13"/>
        <v>0.88538261692870157</v>
      </c>
      <c r="H125">
        <f t="shared" si="14"/>
        <v>14.255634053430718</v>
      </c>
      <c r="I125" s="4">
        <f t="shared" si="15"/>
        <v>-0.69630223685588</v>
      </c>
      <c r="J125" s="5">
        <f t="shared" si="16"/>
        <v>0.48483680505050203</v>
      </c>
      <c r="K125">
        <f t="shared" si="19"/>
        <v>2020</v>
      </c>
      <c r="L125">
        <f t="shared" si="20"/>
        <v>1</v>
      </c>
      <c r="M125">
        <v>601</v>
      </c>
      <c r="N125">
        <f t="shared" si="17"/>
        <v>27.6691</v>
      </c>
      <c r="O125">
        <f t="shared" si="18"/>
        <v>24.497740166061938</v>
      </c>
    </row>
    <row r="126" spans="1:15" x14ac:dyDescent="0.25">
      <c r="A126">
        <v>2000</v>
      </c>
      <c r="B126" s="6">
        <v>2</v>
      </c>
      <c r="C126" s="6">
        <v>122</v>
      </c>
      <c r="D126" s="7">
        <v>13.450401872644782</v>
      </c>
      <c r="E126" s="6">
        <f t="shared" si="11"/>
        <v>16.1252</v>
      </c>
      <c r="F126" s="6">
        <f t="shared" si="12"/>
        <v>0.83412310375342835</v>
      </c>
      <c r="G126">
        <f t="shared" si="13"/>
        <v>0.81608058960937524</v>
      </c>
      <c r="H126">
        <f t="shared" si="14"/>
        <v>13.159462723569098</v>
      </c>
      <c r="I126" s="4">
        <f t="shared" si="15"/>
        <v>-0.29093914907568497</v>
      </c>
      <c r="J126" s="5">
        <f t="shared" si="16"/>
        <v>8.4645588464883639E-2</v>
      </c>
      <c r="K126">
        <f t="shared" si="19"/>
        <v>2020</v>
      </c>
      <c r="L126">
        <f t="shared" si="20"/>
        <v>2</v>
      </c>
      <c r="M126">
        <v>602</v>
      </c>
      <c r="N126">
        <f t="shared" si="17"/>
        <v>27.693200000000001</v>
      </c>
      <c r="O126">
        <f t="shared" si="18"/>
        <v>22.59988298417035</v>
      </c>
    </row>
    <row r="127" spans="1:15" x14ac:dyDescent="0.25">
      <c r="A127">
        <v>2000</v>
      </c>
      <c r="B127" s="6">
        <v>3</v>
      </c>
      <c r="C127" s="6">
        <v>123</v>
      </c>
      <c r="D127" s="7">
        <v>13.347766100491835</v>
      </c>
      <c r="E127" s="6">
        <f t="shared" si="11"/>
        <v>16.1493</v>
      </c>
      <c r="F127" s="6">
        <f t="shared" si="12"/>
        <v>0.82652288956746334</v>
      </c>
      <c r="G127">
        <f t="shared" si="13"/>
        <v>0.77766543894918883</v>
      </c>
      <c r="H127">
        <f t="shared" si="14"/>
        <v>12.558752473222135</v>
      </c>
      <c r="I127" s="4">
        <f t="shared" si="15"/>
        <v>-0.78901362726969992</v>
      </c>
      <c r="J127" s="5">
        <f t="shared" si="16"/>
        <v>0.62254250401728894</v>
      </c>
      <c r="K127">
        <f t="shared" si="19"/>
        <v>2020</v>
      </c>
      <c r="L127">
        <f t="shared" si="20"/>
        <v>3</v>
      </c>
      <c r="M127">
        <v>603</v>
      </c>
      <c r="N127">
        <f t="shared" si="17"/>
        <v>27.717300000000002</v>
      </c>
      <c r="O127">
        <f t="shared" si="18"/>
        <v>21.554786270986352</v>
      </c>
    </row>
    <row r="128" spans="1:15" x14ac:dyDescent="0.25">
      <c r="A128">
        <v>2000</v>
      </c>
      <c r="B128" s="6">
        <v>4</v>
      </c>
      <c r="C128" s="6">
        <v>124</v>
      </c>
      <c r="D128" s="7">
        <v>12.139989656450258</v>
      </c>
      <c r="E128" s="6">
        <f t="shared" si="11"/>
        <v>16.173400000000001</v>
      </c>
      <c r="F128" s="6">
        <f t="shared" si="12"/>
        <v>0.75061456814586025</v>
      </c>
      <c r="G128">
        <f t="shared" si="13"/>
        <v>0.76737390098333624</v>
      </c>
      <c r="H128">
        <f t="shared" si="14"/>
        <v>12.41104505016389</v>
      </c>
      <c r="I128" s="4">
        <f t="shared" si="15"/>
        <v>0.27105539371363285</v>
      </c>
      <c r="J128" s="5">
        <f t="shared" si="16"/>
        <v>7.3471026461252517E-2</v>
      </c>
      <c r="K128">
        <f t="shared" si="19"/>
        <v>2020</v>
      </c>
      <c r="L128">
        <f t="shared" si="20"/>
        <v>4</v>
      </c>
      <c r="M128">
        <v>604</v>
      </c>
      <c r="N128">
        <f t="shared" si="17"/>
        <v>27.741399999999999</v>
      </c>
      <c r="O128">
        <f t="shared" si="18"/>
        <v>21.288026336739122</v>
      </c>
    </row>
    <row r="129" spans="1:15" x14ac:dyDescent="0.25">
      <c r="A129">
        <v>2000</v>
      </c>
      <c r="B129" s="6">
        <v>5</v>
      </c>
      <c r="C129" s="6">
        <v>125</v>
      </c>
      <c r="D129" s="7">
        <v>11.626726966872054</v>
      </c>
      <c r="E129" s="6">
        <f t="shared" si="11"/>
        <v>16.197500000000002</v>
      </c>
      <c r="F129" s="6">
        <f t="shared" si="12"/>
        <v>0.71780996862923618</v>
      </c>
      <c r="G129">
        <f t="shared" si="13"/>
        <v>0.7473029267988418</v>
      </c>
      <c r="H129">
        <f t="shared" si="14"/>
        <v>12.104439156824242</v>
      </c>
      <c r="I129" s="4">
        <f t="shared" si="15"/>
        <v>0.47771218995218767</v>
      </c>
      <c r="J129" s="5">
        <f t="shared" si="16"/>
        <v>0.22820893642891504</v>
      </c>
      <c r="K129">
        <f t="shared" si="19"/>
        <v>2020</v>
      </c>
      <c r="L129">
        <f t="shared" si="20"/>
        <v>5</v>
      </c>
      <c r="M129">
        <v>605</v>
      </c>
      <c r="N129">
        <f t="shared" si="17"/>
        <v>27.765500000000003</v>
      </c>
      <c r="O129">
        <f t="shared" si="18"/>
        <v>20.749239414033244</v>
      </c>
    </row>
    <row r="130" spans="1:15" x14ac:dyDescent="0.25">
      <c r="A130">
        <v>2000</v>
      </c>
      <c r="B130" s="6">
        <v>6</v>
      </c>
      <c r="C130" s="6">
        <v>126</v>
      </c>
      <c r="D130" s="7">
        <v>13.097691779971649</v>
      </c>
      <c r="E130" s="6">
        <f t="shared" si="11"/>
        <v>16.221600000000002</v>
      </c>
      <c r="F130" s="6">
        <f t="shared" si="12"/>
        <v>0.80742292868592791</v>
      </c>
      <c r="G130">
        <f t="shared" si="13"/>
        <v>0.77352436864525487</v>
      </c>
      <c r="H130">
        <f t="shared" si="14"/>
        <v>12.547802898415869</v>
      </c>
      <c r="I130" s="4">
        <f t="shared" si="15"/>
        <v>-0.54988888155578053</v>
      </c>
      <c r="J130" s="5">
        <f t="shared" si="16"/>
        <v>0.30237778205866722</v>
      </c>
      <c r="K130">
        <f t="shared" si="19"/>
        <v>2020</v>
      </c>
      <c r="L130">
        <f t="shared" si="20"/>
        <v>6</v>
      </c>
      <c r="M130">
        <v>606</v>
      </c>
      <c r="N130">
        <f t="shared" si="17"/>
        <v>27.7896</v>
      </c>
      <c r="O130">
        <f t="shared" si="18"/>
        <v>21.495932794904174</v>
      </c>
    </row>
    <row r="131" spans="1:15" x14ac:dyDescent="0.25">
      <c r="A131">
        <v>2000</v>
      </c>
      <c r="B131" s="6">
        <v>7</v>
      </c>
      <c r="C131" s="6">
        <v>127</v>
      </c>
      <c r="D131" s="7">
        <v>12.709326232352566</v>
      </c>
      <c r="E131" s="6">
        <f t="shared" si="11"/>
        <v>16.245699999999999</v>
      </c>
      <c r="F131" s="6">
        <f t="shared" si="12"/>
        <v>0.78231939727759137</v>
      </c>
      <c r="G131">
        <f t="shared" si="13"/>
        <v>0.80364367718008745</v>
      </c>
      <c r="H131">
        <f t="shared" si="14"/>
        <v>13.055754086364546</v>
      </c>
      <c r="I131" s="4">
        <f t="shared" si="15"/>
        <v>0.34642785401197962</v>
      </c>
      <c r="J131" s="5">
        <f t="shared" si="16"/>
        <v>0.12001225803534546</v>
      </c>
      <c r="K131">
        <f t="shared" si="19"/>
        <v>2020</v>
      </c>
      <c r="L131">
        <f t="shared" si="20"/>
        <v>7</v>
      </c>
      <c r="M131">
        <v>607</v>
      </c>
      <c r="N131">
        <f t="shared" si="17"/>
        <v>27.813700000000001</v>
      </c>
      <c r="O131">
        <f t="shared" si="18"/>
        <v>22.352304143983798</v>
      </c>
    </row>
    <row r="132" spans="1:15" x14ac:dyDescent="0.25">
      <c r="A132">
        <v>2000</v>
      </c>
      <c r="B132" s="6">
        <v>8</v>
      </c>
      <c r="C132" s="6">
        <v>128</v>
      </c>
      <c r="D132" s="7">
        <v>14.797115013802816</v>
      </c>
      <c r="E132" s="6">
        <f t="shared" si="11"/>
        <v>16.2698</v>
      </c>
      <c r="F132" s="6">
        <f t="shared" si="12"/>
        <v>0.90948352246510811</v>
      </c>
      <c r="G132">
        <f t="shared" si="13"/>
        <v>0.87447269338725453</v>
      </c>
      <c r="H132">
        <f t="shared" si="14"/>
        <v>14.227495826871953</v>
      </c>
      <c r="I132" s="4">
        <f t="shared" si="15"/>
        <v>-0.56961918693086311</v>
      </c>
      <c r="J132" s="5">
        <f t="shared" si="16"/>
        <v>0.32446601811977754</v>
      </c>
      <c r="K132">
        <f t="shared" si="19"/>
        <v>2020</v>
      </c>
      <c r="L132">
        <f t="shared" si="20"/>
        <v>8</v>
      </c>
      <c r="M132">
        <v>608</v>
      </c>
      <c r="N132">
        <f t="shared" si="17"/>
        <v>27.837800000000001</v>
      </c>
      <c r="O132">
        <f t="shared" si="18"/>
        <v>24.343395943975715</v>
      </c>
    </row>
    <row r="133" spans="1:15" x14ac:dyDescent="0.25">
      <c r="A133">
        <v>2000</v>
      </c>
      <c r="B133" s="6">
        <v>9</v>
      </c>
      <c r="C133" s="6">
        <v>129</v>
      </c>
      <c r="D133" s="7">
        <v>16.028147216514224</v>
      </c>
      <c r="E133" s="6">
        <f t="shared" si="11"/>
        <v>16.293900000000001</v>
      </c>
      <c r="F133" s="6">
        <f t="shared" si="12"/>
        <v>0.98369004452673847</v>
      </c>
      <c r="G133">
        <f t="shared" si="13"/>
        <v>0.98103153377402952</v>
      </c>
      <c r="H133">
        <f t="shared" si="14"/>
        <v>15.98482970816066</v>
      </c>
      <c r="I133" s="4">
        <f t="shared" si="15"/>
        <v>-4.3317508353563738E-2</v>
      </c>
      <c r="J133" s="5">
        <f t="shared" si="16"/>
        <v>1.8764065299610643E-3</v>
      </c>
      <c r="K133">
        <f t="shared" si="19"/>
        <v>2020</v>
      </c>
      <c r="L133">
        <f t="shared" si="20"/>
        <v>9</v>
      </c>
      <c r="M133">
        <v>609</v>
      </c>
      <c r="N133">
        <f t="shared" si="17"/>
        <v>27.861899999999999</v>
      </c>
      <c r="O133">
        <f t="shared" si="18"/>
        <v>27.333402490858631</v>
      </c>
    </row>
    <row r="134" spans="1:15" x14ac:dyDescent="0.25">
      <c r="A134">
        <v>2000</v>
      </c>
      <c r="B134" s="6">
        <v>10</v>
      </c>
      <c r="C134" s="6">
        <v>130</v>
      </c>
      <c r="D134" s="7">
        <v>16.331508179280373</v>
      </c>
      <c r="E134" s="6">
        <f t="shared" ref="E134:E197" si="21">0.0241*C134+13.185</f>
        <v>16.318000000000001</v>
      </c>
      <c r="F134" s="6">
        <f t="shared" ref="F134:F197" si="22">D134/E134</f>
        <v>1.0008278085108697</v>
      </c>
      <c r="G134">
        <f t="shared" ref="G134:G197" si="23">AVERAGEIF($B$5:$B$484,B134,$F$5:$F$484)</f>
        <v>1.018445354428468</v>
      </c>
      <c r="H134">
        <f t="shared" ref="H134:H197" si="24">E134*G134</f>
        <v>16.618991293563742</v>
      </c>
      <c r="I134" s="4">
        <f t="shared" ref="I134:I197" si="25">H134-D134</f>
        <v>0.28748311428336848</v>
      </c>
      <c r="J134" s="5">
        <f t="shared" ref="J134:J197" si="26">I134^2</f>
        <v>8.2646540998064302E-2</v>
      </c>
      <c r="K134">
        <f t="shared" si="19"/>
        <v>2020</v>
      </c>
      <c r="L134">
        <f t="shared" si="20"/>
        <v>10</v>
      </c>
      <c r="M134">
        <v>610</v>
      </c>
      <c r="N134">
        <f t="shared" ref="N134:N197" si="27">0.0241*M134+13.185</f>
        <v>27.886000000000003</v>
      </c>
      <c r="O134">
        <f t="shared" ref="O134:O197" si="28">N134*G134</f>
        <v>28.40036715359226</v>
      </c>
    </row>
    <row r="135" spans="1:15" x14ac:dyDescent="0.25">
      <c r="A135">
        <v>2000</v>
      </c>
      <c r="B135" s="6">
        <v>11</v>
      </c>
      <c r="C135" s="6">
        <v>131</v>
      </c>
      <c r="D135" s="7">
        <v>17.004209468401278</v>
      </c>
      <c r="E135" s="6">
        <f t="shared" si="21"/>
        <v>16.342100000000002</v>
      </c>
      <c r="F135" s="6">
        <f t="shared" si="22"/>
        <v>1.0405155682807763</v>
      </c>
      <c r="G135">
        <f t="shared" si="23"/>
        <v>1.0834348551684165</v>
      </c>
      <c r="H135">
        <f t="shared" si="24"/>
        <v>17.705600746647782</v>
      </c>
      <c r="I135" s="4">
        <f t="shared" si="25"/>
        <v>0.70139127824650416</v>
      </c>
      <c r="J135" s="5">
        <f t="shared" si="26"/>
        <v>0.49194972520026503</v>
      </c>
      <c r="K135">
        <f t="shared" si="19"/>
        <v>2020</v>
      </c>
      <c r="L135">
        <f t="shared" si="20"/>
        <v>11</v>
      </c>
      <c r="M135">
        <v>611</v>
      </c>
      <c r="N135">
        <f t="shared" si="27"/>
        <v>27.9101</v>
      </c>
      <c r="O135">
        <f t="shared" si="28"/>
        <v>30.238775151236023</v>
      </c>
    </row>
    <row r="136" spans="1:15" x14ac:dyDescent="0.25">
      <c r="A136">
        <v>2000</v>
      </c>
      <c r="B136" s="6">
        <v>12</v>
      </c>
      <c r="C136" s="6">
        <v>132</v>
      </c>
      <c r="D136" s="7">
        <v>16.815808919725818</v>
      </c>
      <c r="E136" s="6">
        <f t="shared" si="21"/>
        <v>16.366199999999999</v>
      </c>
      <c r="F136" s="6">
        <f t="shared" si="22"/>
        <v>1.0274717967350893</v>
      </c>
      <c r="G136">
        <f t="shared" si="23"/>
        <v>1.0799238234350077</v>
      </c>
      <c r="H136">
        <f t="shared" si="24"/>
        <v>17.674249279102021</v>
      </c>
      <c r="I136" s="4">
        <f t="shared" si="25"/>
        <v>0.85844035937620333</v>
      </c>
      <c r="J136" s="5">
        <f t="shared" si="26"/>
        <v>0.73691985060594511</v>
      </c>
      <c r="K136">
        <f t="shared" si="19"/>
        <v>2020</v>
      </c>
      <c r="L136">
        <f t="shared" si="20"/>
        <v>12</v>
      </c>
      <c r="M136">
        <v>612</v>
      </c>
      <c r="N136">
        <f t="shared" si="27"/>
        <v>27.934200000000001</v>
      </c>
      <c r="O136">
        <f t="shared" si="28"/>
        <v>30.166808068598193</v>
      </c>
    </row>
    <row r="137" spans="1:15" x14ac:dyDescent="0.25">
      <c r="A137">
        <v>2000</v>
      </c>
      <c r="B137" s="6">
        <v>13</v>
      </c>
      <c r="C137" s="6">
        <v>133</v>
      </c>
      <c r="D137" s="7">
        <v>20.428609853773647</v>
      </c>
      <c r="E137" s="6">
        <f t="shared" si="21"/>
        <v>16.3903</v>
      </c>
      <c r="F137" s="6">
        <f t="shared" si="22"/>
        <v>1.2463841329184731</v>
      </c>
      <c r="G137">
        <f t="shared" si="23"/>
        <v>1.1237079020474336</v>
      </c>
      <c r="H137">
        <f t="shared" si="24"/>
        <v>18.417909626928051</v>
      </c>
      <c r="I137" s="4">
        <f t="shared" si="25"/>
        <v>-2.0107002268455965</v>
      </c>
      <c r="J137" s="5">
        <f t="shared" si="26"/>
        <v>4.0429154022369334</v>
      </c>
      <c r="K137">
        <f t="shared" si="19"/>
        <v>2020</v>
      </c>
      <c r="L137">
        <f t="shared" si="20"/>
        <v>13</v>
      </c>
      <c r="M137">
        <v>613</v>
      </c>
      <c r="N137">
        <f t="shared" si="27"/>
        <v>27.958300000000001</v>
      </c>
      <c r="O137">
        <f t="shared" si="28"/>
        <v>31.416962637812766</v>
      </c>
    </row>
    <row r="138" spans="1:15" x14ac:dyDescent="0.25">
      <c r="A138">
        <v>2000</v>
      </c>
      <c r="B138" s="6">
        <v>14</v>
      </c>
      <c r="C138" s="6">
        <v>134</v>
      </c>
      <c r="D138" s="7">
        <v>18.436651689735864</v>
      </c>
      <c r="E138" s="6">
        <f t="shared" si="21"/>
        <v>16.414400000000001</v>
      </c>
      <c r="F138" s="6">
        <f t="shared" si="22"/>
        <v>1.1231998543800483</v>
      </c>
      <c r="G138">
        <f t="shared" si="23"/>
        <v>1.1648023730103436</v>
      </c>
      <c r="H138">
        <f t="shared" si="24"/>
        <v>19.119532071540984</v>
      </c>
      <c r="I138" s="4">
        <f t="shared" si="25"/>
        <v>0.6828803818051199</v>
      </c>
      <c r="J138" s="5">
        <f t="shared" si="26"/>
        <v>0.46632561585430632</v>
      </c>
      <c r="K138">
        <f t="shared" si="19"/>
        <v>2020</v>
      </c>
      <c r="L138">
        <f t="shared" si="20"/>
        <v>14</v>
      </c>
      <c r="M138">
        <v>614</v>
      </c>
      <c r="N138">
        <f t="shared" si="27"/>
        <v>27.982399999999998</v>
      </c>
      <c r="O138">
        <f t="shared" si="28"/>
        <v>32.593965922524639</v>
      </c>
    </row>
    <row r="139" spans="1:15" x14ac:dyDescent="0.25">
      <c r="A139">
        <v>2000</v>
      </c>
      <c r="B139" s="6">
        <v>15</v>
      </c>
      <c r="C139" s="6">
        <v>135</v>
      </c>
      <c r="D139" s="7">
        <v>19.321378051483656</v>
      </c>
      <c r="E139" s="6">
        <f t="shared" si="21"/>
        <v>16.438500000000001</v>
      </c>
      <c r="F139" s="6">
        <f t="shared" si="22"/>
        <v>1.1753735469467199</v>
      </c>
      <c r="G139">
        <f t="shared" si="23"/>
        <v>1.1643202247726037</v>
      </c>
      <c r="H139">
        <f t="shared" si="24"/>
        <v>19.139678014924446</v>
      </c>
      <c r="I139" s="4">
        <f t="shared" si="25"/>
        <v>-0.18170003655921008</v>
      </c>
      <c r="J139" s="5">
        <f t="shared" si="26"/>
        <v>3.3014903285618277E-2</v>
      </c>
      <c r="K139">
        <f t="shared" si="19"/>
        <v>2020</v>
      </c>
      <c r="L139">
        <f t="shared" si="20"/>
        <v>15</v>
      </c>
      <c r="M139">
        <v>615</v>
      </c>
      <c r="N139">
        <f t="shared" si="27"/>
        <v>28.006500000000003</v>
      </c>
      <c r="O139">
        <f t="shared" si="28"/>
        <v>32.608534375093924</v>
      </c>
    </row>
    <row r="140" spans="1:15" x14ac:dyDescent="0.25">
      <c r="A140">
        <v>2000</v>
      </c>
      <c r="B140" s="6">
        <v>16</v>
      </c>
      <c r="C140" s="6">
        <v>136</v>
      </c>
      <c r="D140" s="7">
        <v>19.143861297555535</v>
      </c>
      <c r="E140" s="6">
        <f t="shared" si="21"/>
        <v>16.462600000000002</v>
      </c>
      <c r="F140" s="6">
        <f t="shared" si="22"/>
        <v>1.1628698563747848</v>
      </c>
      <c r="G140">
        <f t="shared" si="23"/>
        <v>1.1859009887379446</v>
      </c>
      <c r="H140">
        <f t="shared" si="24"/>
        <v>19.523013617197289</v>
      </c>
      <c r="I140" s="4">
        <f t="shared" si="25"/>
        <v>0.37915231964175433</v>
      </c>
      <c r="J140" s="5">
        <f t="shared" si="26"/>
        <v>0.14375648148972306</v>
      </c>
      <c r="K140">
        <f t="shared" si="19"/>
        <v>2020</v>
      </c>
      <c r="L140">
        <f t="shared" si="20"/>
        <v>16</v>
      </c>
      <c r="M140">
        <v>616</v>
      </c>
      <c r="N140">
        <f t="shared" si="27"/>
        <v>28.0306</v>
      </c>
      <c r="O140">
        <f t="shared" si="28"/>
        <v>33.241516254917826</v>
      </c>
    </row>
    <row r="141" spans="1:15" x14ac:dyDescent="0.25">
      <c r="A141">
        <v>2000</v>
      </c>
      <c r="B141" s="6">
        <v>17</v>
      </c>
      <c r="C141" s="6">
        <v>137</v>
      </c>
      <c r="D141" s="7">
        <v>22.192396454062926</v>
      </c>
      <c r="E141" s="6">
        <f t="shared" si="21"/>
        <v>16.486699999999999</v>
      </c>
      <c r="F141" s="6">
        <f t="shared" si="22"/>
        <v>1.346078745538096</v>
      </c>
      <c r="G141">
        <f t="shared" si="23"/>
        <v>1.1807994323562849</v>
      </c>
      <c r="H141">
        <f t="shared" si="24"/>
        <v>19.467486001428362</v>
      </c>
      <c r="I141" s="4">
        <f t="shared" si="25"/>
        <v>-2.724910452634564</v>
      </c>
      <c r="J141" s="5">
        <f t="shared" si="26"/>
        <v>7.4251369748771046</v>
      </c>
      <c r="K141">
        <f t="shared" si="19"/>
        <v>2020</v>
      </c>
      <c r="L141">
        <f t="shared" si="20"/>
        <v>17</v>
      </c>
      <c r="M141">
        <v>617</v>
      </c>
      <c r="N141">
        <f t="shared" si="27"/>
        <v>28.0547</v>
      </c>
      <c r="O141">
        <f t="shared" si="28"/>
        <v>33.12697383492587</v>
      </c>
    </row>
    <row r="142" spans="1:15" x14ac:dyDescent="0.25">
      <c r="A142">
        <v>2000</v>
      </c>
      <c r="B142" s="6">
        <v>18</v>
      </c>
      <c r="C142" s="6">
        <v>138</v>
      </c>
      <c r="D142" s="7">
        <v>20.513089708595874</v>
      </c>
      <c r="E142" s="6">
        <f t="shared" si="21"/>
        <v>16.5108</v>
      </c>
      <c r="F142" s="6">
        <f t="shared" si="22"/>
        <v>1.2424043479780431</v>
      </c>
      <c r="G142">
        <f t="shared" si="23"/>
        <v>1.1931644612882875</v>
      </c>
      <c r="H142">
        <f t="shared" si="24"/>
        <v>19.700099787438656</v>
      </c>
      <c r="I142" s="4">
        <f t="shared" si="25"/>
        <v>-0.81298992115721802</v>
      </c>
      <c r="J142" s="5">
        <f t="shared" si="26"/>
        <v>0.66095261190321952</v>
      </c>
      <c r="K142">
        <f t="shared" si="19"/>
        <v>2020</v>
      </c>
      <c r="L142">
        <f t="shared" si="20"/>
        <v>18</v>
      </c>
      <c r="M142">
        <v>618</v>
      </c>
      <c r="N142">
        <f t="shared" si="27"/>
        <v>28.078800000000001</v>
      </c>
      <c r="O142">
        <f t="shared" si="28"/>
        <v>33.502626275621566</v>
      </c>
    </row>
    <row r="143" spans="1:15" x14ac:dyDescent="0.25">
      <c r="A143">
        <v>2000</v>
      </c>
      <c r="B143" s="6">
        <v>19</v>
      </c>
      <c r="C143" s="6">
        <v>139</v>
      </c>
      <c r="D143" s="7">
        <v>19.671753681569164</v>
      </c>
      <c r="E143" s="6">
        <f t="shared" si="21"/>
        <v>16.5349</v>
      </c>
      <c r="F143" s="6">
        <f t="shared" si="22"/>
        <v>1.1897110766662733</v>
      </c>
      <c r="G143">
        <f t="shared" si="23"/>
        <v>1.144719425159507</v>
      </c>
      <c r="H143">
        <f t="shared" si="24"/>
        <v>18.927821223069934</v>
      </c>
      <c r="I143" s="4">
        <f t="shared" si="25"/>
        <v>-0.74393245849923062</v>
      </c>
      <c r="J143" s="5">
        <f t="shared" si="26"/>
        <v>0.55343550280870946</v>
      </c>
      <c r="K143">
        <f t="shared" si="19"/>
        <v>2020</v>
      </c>
      <c r="L143">
        <f t="shared" si="20"/>
        <v>19</v>
      </c>
      <c r="M143">
        <v>619</v>
      </c>
      <c r="N143">
        <f t="shared" si="27"/>
        <v>28.102899999999998</v>
      </c>
      <c r="O143">
        <f t="shared" si="28"/>
        <v>32.169935533315105</v>
      </c>
    </row>
    <row r="144" spans="1:15" x14ac:dyDescent="0.25">
      <c r="A144">
        <v>2000</v>
      </c>
      <c r="B144" s="6">
        <v>20</v>
      </c>
      <c r="C144" s="6">
        <v>140</v>
      </c>
      <c r="D144" s="7">
        <v>19.462241529948461</v>
      </c>
      <c r="E144" s="6">
        <f t="shared" si="21"/>
        <v>16.559000000000001</v>
      </c>
      <c r="F144" s="6">
        <f t="shared" si="22"/>
        <v>1.1753271048945262</v>
      </c>
      <c r="G144">
        <f t="shared" si="23"/>
        <v>1.1205175682242119</v>
      </c>
      <c r="H144">
        <f t="shared" si="24"/>
        <v>18.554650412224724</v>
      </c>
      <c r="I144" s="4">
        <f t="shared" si="25"/>
        <v>-0.90759111772373657</v>
      </c>
      <c r="J144" s="5">
        <f t="shared" si="26"/>
        <v>0.82372163697102141</v>
      </c>
      <c r="K144">
        <f t="shared" si="19"/>
        <v>2020</v>
      </c>
      <c r="L144">
        <f t="shared" si="20"/>
        <v>20</v>
      </c>
      <c r="M144">
        <v>620</v>
      </c>
      <c r="N144">
        <f t="shared" si="27"/>
        <v>28.127000000000002</v>
      </c>
      <c r="O144">
        <f t="shared" si="28"/>
        <v>31.516797641442409</v>
      </c>
    </row>
    <row r="145" spans="1:15" x14ac:dyDescent="0.25">
      <c r="A145">
        <v>2000</v>
      </c>
      <c r="B145" s="6">
        <v>21</v>
      </c>
      <c r="C145" s="6">
        <v>141</v>
      </c>
      <c r="D145" s="7">
        <v>18.084590046774981</v>
      </c>
      <c r="E145" s="6">
        <f t="shared" si="21"/>
        <v>16.583100000000002</v>
      </c>
      <c r="F145" s="6">
        <f t="shared" si="22"/>
        <v>1.0905433873506749</v>
      </c>
      <c r="G145">
        <f t="shared" si="23"/>
        <v>1.0987726434731997</v>
      </c>
      <c r="H145">
        <f t="shared" si="24"/>
        <v>18.22105662398042</v>
      </c>
      <c r="I145" s="4">
        <f t="shared" si="25"/>
        <v>0.13646657720543942</v>
      </c>
      <c r="J145" s="5">
        <f t="shared" si="26"/>
        <v>1.8623126694168157E-2</v>
      </c>
      <c r="K145">
        <f t="shared" si="19"/>
        <v>2020</v>
      </c>
      <c r="L145">
        <f t="shared" si="20"/>
        <v>21</v>
      </c>
      <c r="M145">
        <v>621</v>
      </c>
      <c r="N145">
        <f t="shared" si="27"/>
        <v>28.1511</v>
      </c>
      <c r="O145">
        <f t="shared" si="28"/>
        <v>30.93165856367839</v>
      </c>
    </row>
    <row r="146" spans="1:15" x14ac:dyDescent="0.25">
      <c r="A146">
        <v>2000</v>
      </c>
      <c r="B146" s="6">
        <v>22</v>
      </c>
      <c r="C146" s="6">
        <v>142</v>
      </c>
      <c r="D146" s="7">
        <v>18.198076327893851</v>
      </c>
      <c r="E146" s="6">
        <f t="shared" si="21"/>
        <v>16.607199999999999</v>
      </c>
      <c r="F146" s="6">
        <f t="shared" si="22"/>
        <v>1.0957943740000633</v>
      </c>
      <c r="G146">
        <f t="shared" si="23"/>
        <v>1.0686748327179663</v>
      </c>
      <c r="H146">
        <f t="shared" si="24"/>
        <v>17.747696681913808</v>
      </c>
      <c r="I146" s="4">
        <f t="shared" si="25"/>
        <v>-0.45037964598004265</v>
      </c>
      <c r="J146" s="5">
        <f t="shared" si="26"/>
        <v>0.20284182551310856</v>
      </c>
      <c r="K146">
        <f t="shared" si="19"/>
        <v>2020</v>
      </c>
      <c r="L146">
        <f t="shared" si="20"/>
        <v>22</v>
      </c>
      <c r="M146">
        <v>622</v>
      </c>
      <c r="N146">
        <f t="shared" si="27"/>
        <v>28.1752</v>
      </c>
      <c r="O146">
        <f t="shared" si="28"/>
        <v>30.110127146795243</v>
      </c>
    </row>
    <row r="147" spans="1:15" x14ac:dyDescent="0.25">
      <c r="A147">
        <v>2000</v>
      </c>
      <c r="B147" s="6">
        <v>23</v>
      </c>
      <c r="C147" s="6">
        <v>143</v>
      </c>
      <c r="D147" s="7">
        <v>16.517519850827185</v>
      </c>
      <c r="E147" s="6">
        <f t="shared" si="21"/>
        <v>16.6313</v>
      </c>
      <c r="F147" s="6">
        <f t="shared" si="22"/>
        <v>0.99315867375533995</v>
      </c>
      <c r="G147">
        <f t="shared" si="23"/>
        <v>1.0226211273669805</v>
      </c>
      <c r="H147">
        <f t="shared" si="24"/>
        <v>17.007518755578463</v>
      </c>
      <c r="I147" s="4">
        <f t="shared" si="25"/>
        <v>0.48999890475127827</v>
      </c>
      <c r="J147" s="5">
        <f t="shared" si="26"/>
        <v>0.24009892665745228</v>
      </c>
      <c r="K147">
        <f t="shared" si="19"/>
        <v>2020</v>
      </c>
      <c r="L147">
        <f t="shared" si="20"/>
        <v>23</v>
      </c>
      <c r="M147">
        <v>623</v>
      </c>
      <c r="N147">
        <f t="shared" si="27"/>
        <v>28.199300000000001</v>
      </c>
      <c r="O147">
        <f t="shared" si="28"/>
        <v>28.837199956959694</v>
      </c>
    </row>
    <row r="148" spans="1:15" x14ac:dyDescent="0.25">
      <c r="A148">
        <v>2000</v>
      </c>
      <c r="B148" s="6">
        <v>24</v>
      </c>
      <c r="C148" s="6">
        <v>144</v>
      </c>
      <c r="D148" s="7">
        <v>14.401485109671917</v>
      </c>
      <c r="E148" s="6">
        <f t="shared" si="21"/>
        <v>16.6554</v>
      </c>
      <c r="F148" s="6">
        <f t="shared" si="22"/>
        <v>0.86467362595145825</v>
      </c>
      <c r="G148">
        <f t="shared" si="23"/>
        <v>0.93068175118910013</v>
      </c>
      <c r="H148">
        <f t="shared" si="24"/>
        <v>15.500876838754939</v>
      </c>
      <c r="I148" s="4">
        <f t="shared" si="25"/>
        <v>1.0993917290830222</v>
      </c>
      <c r="J148" s="5">
        <f t="shared" si="26"/>
        <v>1.2086621739761572</v>
      </c>
      <c r="K148">
        <f t="shared" si="19"/>
        <v>2020</v>
      </c>
      <c r="L148">
        <f t="shared" si="20"/>
        <v>24</v>
      </c>
      <c r="M148">
        <v>624</v>
      </c>
      <c r="N148">
        <f t="shared" si="27"/>
        <v>28.223399999999998</v>
      </c>
      <c r="O148">
        <f t="shared" si="28"/>
        <v>26.267003336510445</v>
      </c>
    </row>
    <row r="149" spans="1:15" x14ac:dyDescent="0.25">
      <c r="A149">
        <v>2001</v>
      </c>
      <c r="B149" s="6">
        <v>1</v>
      </c>
      <c r="C149" s="6">
        <v>145</v>
      </c>
      <c r="D149" s="7">
        <v>15.567696047305139</v>
      </c>
      <c r="E149" s="6">
        <f t="shared" si="21"/>
        <v>16.679500000000001</v>
      </c>
      <c r="F149" s="6">
        <f t="shared" si="22"/>
        <v>0.93334308866004012</v>
      </c>
      <c r="G149">
        <f t="shared" si="23"/>
        <v>0.88538261692870157</v>
      </c>
      <c r="H149">
        <f t="shared" si="24"/>
        <v>14.767739359062279</v>
      </c>
      <c r="I149" s="4">
        <f t="shared" si="25"/>
        <v>-0.79995668824285993</v>
      </c>
      <c r="J149" s="5">
        <f t="shared" si="26"/>
        <v>0.63993070306448419</v>
      </c>
      <c r="K149">
        <f t="shared" si="19"/>
        <v>2021</v>
      </c>
      <c r="L149">
        <f t="shared" si="20"/>
        <v>1</v>
      </c>
      <c r="M149">
        <v>625</v>
      </c>
      <c r="N149">
        <f t="shared" si="27"/>
        <v>28.247500000000002</v>
      </c>
      <c r="O149">
        <f t="shared" si="28"/>
        <v>25.009845471693499</v>
      </c>
    </row>
    <row r="150" spans="1:15" x14ac:dyDescent="0.25">
      <c r="A150">
        <v>2001</v>
      </c>
      <c r="B150" s="6">
        <v>2</v>
      </c>
      <c r="C150" s="6">
        <v>146</v>
      </c>
      <c r="D150" s="7">
        <v>13.556531657768449</v>
      </c>
      <c r="E150" s="6">
        <f t="shared" si="21"/>
        <v>16.703600000000002</v>
      </c>
      <c r="F150" s="6">
        <f t="shared" si="22"/>
        <v>0.81159340847293082</v>
      </c>
      <c r="G150">
        <f t="shared" si="23"/>
        <v>0.81608058960937524</v>
      </c>
      <c r="H150">
        <f t="shared" si="24"/>
        <v>13.631483736599161</v>
      </c>
      <c r="I150" s="4">
        <f t="shared" si="25"/>
        <v>7.495207883071231E-2</v>
      </c>
      <c r="J150" s="5">
        <f t="shared" si="26"/>
        <v>5.6178141210453123E-3</v>
      </c>
      <c r="K150">
        <f t="shared" si="19"/>
        <v>2021</v>
      </c>
      <c r="L150">
        <f t="shared" si="20"/>
        <v>2</v>
      </c>
      <c r="M150">
        <v>626</v>
      </c>
      <c r="N150">
        <f t="shared" si="27"/>
        <v>28.271599999999999</v>
      </c>
      <c r="O150">
        <f t="shared" si="28"/>
        <v>23.071903997200412</v>
      </c>
    </row>
    <row r="151" spans="1:15" x14ac:dyDescent="0.25">
      <c r="A151">
        <v>2001</v>
      </c>
      <c r="B151" s="6">
        <v>3</v>
      </c>
      <c r="C151" s="6">
        <v>147</v>
      </c>
      <c r="D151" s="7">
        <v>12.156948792972679</v>
      </c>
      <c r="E151" s="6">
        <f t="shared" si="21"/>
        <v>16.727699999999999</v>
      </c>
      <c r="F151" s="6">
        <f t="shared" si="22"/>
        <v>0.7267555487588061</v>
      </c>
      <c r="G151">
        <f t="shared" si="23"/>
        <v>0.77766543894918883</v>
      </c>
      <c r="H151">
        <f t="shared" si="24"/>
        <v>13.008554163110345</v>
      </c>
      <c r="I151" s="4">
        <f t="shared" si="25"/>
        <v>0.85160537013766557</v>
      </c>
      <c r="J151" s="5">
        <f t="shared" si="26"/>
        <v>0.72523170644731039</v>
      </c>
      <c r="K151">
        <f t="shared" si="19"/>
        <v>2021</v>
      </c>
      <c r="L151">
        <f t="shared" si="20"/>
        <v>3</v>
      </c>
      <c r="M151">
        <v>627</v>
      </c>
      <c r="N151">
        <f t="shared" si="27"/>
        <v>28.2957</v>
      </c>
      <c r="O151">
        <f t="shared" si="28"/>
        <v>22.004587960874563</v>
      </c>
    </row>
    <row r="152" spans="1:15" x14ac:dyDescent="0.25">
      <c r="A152">
        <v>2001</v>
      </c>
      <c r="B152" s="6">
        <v>4</v>
      </c>
      <c r="C152" s="6">
        <v>148</v>
      </c>
      <c r="D152" s="7">
        <v>13.078988143166692</v>
      </c>
      <c r="E152" s="6">
        <f t="shared" si="21"/>
        <v>16.751799999999999</v>
      </c>
      <c r="F152" s="6">
        <f t="shared" si="22"/>
        <v>0.78075121140215931</v>
      </c>
      <c r="G152">
        <f t="shared" si="23"/>
        <v>0.76737390098333624</v>
      </c>
      <c r="H152">
        <f t="shared" si="24"/>
        <v>12.854894114492652</v>
      </c>
      <c r="I152" s="4">
        <f t="shared" si="25"/>
        <v>-0.22409402867404005</v>
      </c>
      <c r="J152" s="5">
        <f t="shared" si="26"/>
        <v>5.0218133687361485E-2</v>
      </c>
      <c r="K152">
        <f t="shared" si="19"/>
        <v>2021</v>
      </c>
      <c r="L152">
        <f t="shared" si="20"/>
        <v>4</v>
      </c>
      <c r="M152">
        <v>628</v>
      </c>
      <c r="N152">
        <f t="shared" si="27"/>
        <v>28.319800000000001</v>
      </c>
      <c r="O152">
        <f t="shared" si="28"/>
        <v>21.731875401067885</v>
      </c>
    </row>
    <row r="153" spans="1:15" x14ac:dyDescent="0.25">
      <c r="A153">
        <v>2001</v>
      </c>
      <c r="B153" s="6">
        <v>5</v>
      </c>
      <c r="C153" s="6">
        <v>149</v>
      </c>
      <c r="D153" s="7">
        <v>12.950072663219585</v>
      </c>
      <c r="E153" s="6">
        <f t="shared" si="21"/>
        <v>16.7759</v>
      </c>
      <c r="F153" s="6">
        <f t="shared" si="22"/>
        <v>0.77194503205309906</v>
      </c>
      <c r="G153">
        <f t="shared" si="23"/>
        <v>0.7473029267988418</v>
      </c>
      <c r="H153">
        <f t="shared" si="24"/>
        <v>12.536679169684691</v>
      </c>
      <c r="I153" s="4">
        <f t="shared" si="25"/>
        <v>-0.41339349353489396</v>
      </c>
      <c r="J153" s="5">
        <f t="shared" si="26"/>
        <v>0.1708941804969844</v>
      </c>
      <c r="K153">
        <f t="shared" si="19"/>
        <v>2021</v>
      </c>
      <c r="L153">
        <f t="shared" si="20"/>
        <v>5</v>
      </c>
      <c r="M153">
        <v>629</v>
      </c>
      <c r="N153">
        <f t="shared" si="27"/>
        <v>28.343899999999998</v>
      </c>
      <c r="O153">
        <f t="shared" si="28"/>
        <v>21.181479426893691</v>
      </c>
    </row>
    <row r="154" spans="1:15" x14ac:dyDescent="0.25">
      <c r="A154">
        <v>2001</v>
      </c>
      <c r="B154" s="6">
        <v>6</v>
      </c>
      <c r="C154" s="6">
        <v>150</v>
      </c>
      <c r="D154" s="7">
        <v>13.075944661687096</v>
      </c>
      <c r="E154" s="6">
        <f t="shared" si="21"/>
        <v>16.8</v>
      </c>
      <c r="F154" s="6">
        <f t="shared" si="22"/>
        <v>0.77833003938613665</v>
      </c>
      <c r="G154">
        <f t="shared" si="23"/>
        <v>0.77352436864525487</v>
      </c>
      <c r="H154">
        <f t="shared" si="24"/>
        <v>12.995209393240282</v>
      </c>
      <c r="I154" s="4">
        <f t="shared" si="25"/>
        <v>-8.073526844681389E-2</v>
      </c>
      <c r="J154" s="5">
        <f t="shared" si="26"/>
        <v>6.5181835711791026E-3</v>
      </c>
      <c r="K154">
        <f t="shared" si="19"/>
        <v>2021</v>
      </c>
      <c r="L154">
        <f t="shared" si="20"/>
        <v>6</v>
      </c>
      <c r="M154">
        <v>630</v>
      </c>
      <c r="N154">
        <f t="shared" si="27"/>
        <v>28.368000000000002</v>
      </c>
      <c r="O154">
        <f t="shared" si="28"/>
        <v>21.943339289728591</v>
      </c>
    </row>
    <row r="155" spans="1:15" x14ac:dyDescent="0.25">
      <c r="A155">
        <v>2001</v>
      </c>
      <c r="B155" s="6">
        <v>7</v>
      </c>
      <c r="C155" s="6">
        <v>151</v>
      </c>
      <c r="D155" s="7">
        <v>13.755110001946701</v>
      </c>
      <c r="E155" s="6">
        <f t="shared" si="21"/>
        <v>16.824100000000001</v>
      </c>
      <c r="F155" s="6">
        <f t="shared" si="22"/>
        <v>0.81758370444461814</v>
      </c>
      <c r="G155">
        <f t="shared" si="23"/>
        <v>0.80364367718008745</v>
      </c>
      <c r="H155">
        <f t="shared" si="24"/>
        <v>13.520581589245511</v>
      </c>
      <c r="I155" s="4">
        <f t="shared" si="25"/>
        <v>-0.23452841270118974</v>
      </c>
      <c r="J155" s="5">
        <f t="shared" si="26"/>
        <v>5.5003576364139578E-2</v>
      </c>
      <c r="K155">
        <f t="shared" si="19"/>
        <v>2021</v>
      </c>
      <c r="L155">
        <f t="shared" si="20"/>
        <v>7</v>
      </c>
      <c r="M155">
        <v>631</v>
      </c>
      <c r="N155">
        <f t="shared" si="27"/>
        <v>28.392099999999999</v>
      </c>
      <c r="O155">
        <f t="shared" si="28"/>
        <v>22.817131646864759</v>
      </c>
    </row>
    <row r="156" spans="1:15" x14ac:dyDescent="0.25">
      <c r="A156">
        <v>2001</v>
      </c>
      <c r="B156" s="6">
        <v>8</v>
      </c>
      <c r="C156" s="6">
        <v>152</v>
      </c>
      <c r="D156" s="7">
        <v>14.363697790926526</v>
      </c>
      <c r="E156" s="6">
        <f t="shared" si="21"/>
        <v>16.848199999999999</v>
      </c>
      <c r="F156" s="6">
        <f t="shared" si="22"/>
        <v>0.85253604485503065</v>
      </c>
      <c r="G156">
        <f t="shared" si="23"/>
        <v>0.87447269338725453</v>
      </c>
      <c r="H156">
        <f t="shared" si="24"/>
        <v>14.733290832727141</v>
      </c>
      <c r="I156" s="4">
        <f t="shared" si="25"/>
        <v>0.36959304180061459</v>
      </c>
      <c r="J156" s="5">
        <f t="shared" si="26"/>
        <v>0.13659901654743084</v>
      </c>
      <c r="K156">
        <f t="shared" si="19"/>
        <v>2021</v>
      </c>
      <c r="L156">
        <f t="shared" si="20"/>
        <v>8</v>
      </c>
      <c r="M156">
        <v>632</v>
      </c>
      <c r="N156">
        <f t="shared" si="27"/>
        <v>28.4162</v>
      </c>
      <c r="O156">
        <f t="shared" si="28"/>
        <v>24.849190949830902</v>
      </c>
    </row>
    <row r="157" spans="1:15" x14ac:dyDescent="0.25">
      <c r="A157">
        <v>2001</v>
      </c>
      <c r="B157" s="6">
        <v>9</v>
      </c>
      <c r="C157" s="6">
        <v>153</v>
      </c>
      <c r="D157" s="7">
        <v>16.651477444440619</v>
      </c>
      <c r="E157" s="6">
        <f t="shared" si="21"/>
        <v>16.872299999999999</v>
      </c>
      <c r="F157" s="6">
        <f t="shared" si="22"/>
        <v>0.98691212486979374</v>
      </c>
      <c r="G157">
        <f t="shared" si="23"/>
        <v>0.98103153377402952</v>
      </c>
      <c r="H157">
        <f t="shared" si="24"/>
        <v>16.552258347295556</v>
      </c>
      <c r="I157" s="4">
        <f t="shared" si="25"/>
        <v>-9.9219097145063273E-2</v>
      </c>
      <c r="J157" s="5">
        <f t="shared" si="26"/>
        <v>9.8444292382815022E-3</v>
      </c>
      <c r="K157">
        <f t="shared" si="19"/>
        <v>2021</v>
      </c>
      <c r="L157">
        <f t="shared" si="20"/>
        <v>9</v>
      </c>
      <c r="M157">
        <v>633</v>
      </c>
      <c r="N157">
        <f t="shared" si="27"/>
        <v>28.440300000000001</v>
      </c>
      <c r="O157">
        <f t="shared" si="28"/>
        <v>27.900831129993531</v>
      </c>
    </row>
    <row r="158" spans="1:15" x14ac:dyDescent="0.25">
      <c r="A158">
        <v>2001</v>
      </c>
      <c r="B158" s="6">
        <v>10</v>
      </c>
      <c r="C158" s="6">
        <v>154</v>
      </c>
      <c r="D158" s="7">
        <v>17.540786365878933</v>
      </c>
      <c r="E158" s="6">
        <f t="shared" si="21"/>
        <v>16.8964</v>
      </c>
      <c r="F158" s="6">
        <f t="shared" si="22"/>
        <v>1.0381374947254405</v>
      </c>
      <c r="G158">
        <f t="shared" si="23"/>
        <v>1.018445354428468</v>
      </c>
      <c r="H158">
        <f t="shared" si="24"/>
        <v>17.208060086565165</v>
      </c>
      <c r="I158" s="4">
        <f t="shared" si="25"/>
        <v>-0.33272627931376775</v>
      </c>
      <c r="J158" s="5">
        <f t="shared" si="26"/>
        <v>0.1107067769459834</v>
      </c>
      <c r="K158">
        <f t="shared" ref="K158:K221" si="29">K134+1</f>
        <v>2021</v>
      </c>
      <c r="L158">
        <f t="shared" ref="L158:L221" si="30">L134</f>
        <v>10</v>
      </c>
      <c r="M158">
        <v>634</v>
      </c>
      <c r="N158">
        <f t="shared" si="27"/>
        <v>28.464400000000001</v>
      </c>
      <c r="O158">
        <f t="shared" si="28"/>
        <v>28.989435946593684</v>
      </c>
    </row>
    <row r="159" spans="1:15" x14ac:dyDescent="0.25">
      <c r="A159">
        <v>2001</v>
      </c>
      <c r="B159" s="6">
        <v>11</v>
      </c>
      <c r="C159" s="6">
        <v>155</v>
      </c>
      <c r="D159" s="7">
        <v>18.871664692271036</v>
      </c>
      <c r="E159" s="6">
        <f t="shared" si="21"/>
        <v>16.920500000000001</v>
      </c>
      <c r="F159" s="6">
        <f t="shared" si="22"/>
        <v>1.1153136545770537</v>
      </c>
      <c r="G159">
        <f t="shared" si="23"/>
        <v>1.0834348551684165</v>
      </c>
      <c r="H159">
        <f t="shared" si="24"/>
        <v>18.332259466877193</v>
      </c>
      <c r="I159" s="4">
        <f t="shared" si="25"/>
        <v>-0.53940522539384261</v>
      </c>
      <c r="J159" s="5">
        <f t="shared" si="26"/>
        <v>0.29095799718218213</v>
      </c>
      <c r="K159">
        <f t="shared" si="29"/>
        <v>2021</v>
      </c>
      <c r="L159">
        <f t="shared" si="30"/>
        <v>11</v>
      </c>
      <c r="M159">
        <v>635</v>
      </c>
      <c r="N159">
        <f t="shared" si="27"/>
        <v>28.488500000000002</v>
      </c>
      <c r="O159">
        <f t="shared" si="28"/>
        <v>30.865433871465438</v>
      </c>
    </row>
    <row r="160" spans="1:15" x14ac:dyDescent="0.25">
      <c r="A160">
        <v>2001</v>
      </c>
      <c r="B160" s="6">
        <v>12</v>
      </c>
      <c r="C160" s="6">
        <v>156</v>
      </c>
      <c r="D160" s="7">
        <v>16.015773836402627</v>
      </c>
      <c r="E160" s="6">
        <f t="shared" si="21"/>
        <v>16.944600000000001</v>
      </c>
      <c r="F160" s="6">
        <f t="shared" si="22"/>
        <v>0.94518453291329541</v>
      </c>
      <c r="G160">
        <f t="shared" si="23"/>
        <v>1.0799238234350077</v>
      </c>
      <c r="H160">
        <f t="shared" si="24"/>
        <v>18.298877218576834</v>
      </c>
      <c r="I160" s="4">
        <f t="shared" si="25"/>
        <v>2.2831033821742075</v>
      </c>
      <c r="J160" s="5">
        <f t="shared" si="26"/>
        <v>5.2125610536953051</v>
      </c>
      <c r="K160">
        <f t="shared" si="29"/>
        <v>2021</v>
      </c>
      <c r="L160">
        <f t="shared" si="30"/>
        <v>12</v>
      </c>
      <c r="M160">
        <v>636</v>
      </c>
      <c r="N160">
        <f t="shared" si="27"/>
        <v>28.512599999999999</v>
      </c>
      <c r="O160">
        <f t="shared" si="28"/>
        <v>30.791436008072999</v>
      </c>
    </row>
    <row r="161" spans="1:15" x14ac:dyDescent="0.25">
      <c r="A161">
        <v>2001</v>
      </c>
      <c r="B161" s="6">
        <v>13</v>
      </c>
      <c r="C161" s="6">
        <v>157</v>
      </c>
      <c r="D161" s="7">
        <v>19.578481467597594</v>
      </c>
      <c r="E161" s="6">
        <f t="shared" si="21"/>
        <v>16.968700000000002</v>
      </c>
      <c r="F161" s="6">
        <f t="shared" si="22"/>
        <v>1.1537997293603866</v>
      </c>
      <c r="G161">
        <f t="shared" si="23"/>
        <v>1.1237079020474336</v>
      </c>
      <c r="H161">
        <f t="shared" si="24"/>
        <v>19.06786227747229</v>
      </c>
      <c r="I161" s="4">
        <f t="shared" si="25"/>
        <v>-0.5106191901253041</v>
      </c>
      <c r="J161" s="5">
        <f t="shared" si="26"/>
        <v>0.26073195732422144</v>
      </c>
      <c r="K161">
        <f t="shared" si="29"/>
        <v>2021</v>
      </c>
      <c r="L161">
        <f t="shared" si="30"/>
        <v>13</v>
      </c>
      <c r="M161">
        <v>637</v>
      </c>
      <c r="N161">
        <f t="shared" si="27"/>
        <v>28.5367</v>
      </c>
      <c r="O161">
        <f t="shared" si="28"/>
        <v>32.066915288357002</v>
      </c>
    </row>
    <row r="162" spans="1:15" x14ac:dyDescent="0.25">
      <c r="A162">
        <v>2001</v>
      </c>
      <c r="B162" s="6">
        <v>14</v>
      </c>
      <c r="C162" s="6">
        <v>158</v>
      </c>
      <c r="D162" s="7">
        <v>20.97693935700671</v>
      </c>
      <c r="E162" s="6">
        <f t="shared" si="21"/>
        <v>16.992799999999999</v>
      </c>
      <c r="F162" s="6">
        <f t="shared" si="22"/>
        <v>1.2344604395394938</v>
      </c>
      <c r="G162">
        <f t="shared" si="23"/>
        <v>1.1648023730103436</v>
      </c>
      <c r="H162">
        <f t="shared" si="24"/>
        <v>19.793253764090167</v>
      </c>
      <c r="I162" s="4">
        <f t="shared" si="25"/>
        <v>-1.1836855929165431</v>
      </c>
      <c r="J162" s="5">
        <f t="shared" si="26"/>
        <v>1.4011115828781882</v>
      </c>
      <c r="K162">
        <f t="shared" si="29"/>
        <v>2021</v>
      </c>
      <c r="L162">
        <f t="shared" si="30"/>
        <v>14</v>
      </c>
      <c r="M162">
        <v>638</v>
      </c>
      <c r="N162">
        <f t="shared" si="27"/>
        <v>28.5608</v>
      </c>
      <c r="O162">
        <f t="shared" si="28"/>
        <v>33.267687615073825</v>
      </c>
    </row>
    <row r="163" spans="1:15" x14ac:dyDescent="0.25">
      <c r="A163">
        <v>2001</v>
      </c>
      <c r="B163" s="6">
        <v>15</v>
      </c>
      <c r="C163" s="6">
        <v>159</v>
      </c>
      <c r="D163" s="7">
        <v>18.108976009267728</v>
      </c>
      <c r="E163" s="6">
        <f t="shared" si="21"/>
        <v>17.0169</v>
      </c>
      <c r="F163" s="6">
        <f t="shared" si="22"/>
        <v>1.06417596678994</v>
      </c>
      <c r="G163">
        <f t="shared" si="23"/>
        <v>1.1643202247726037</v>
      </c>
      <c r="H163">
        <f t="shared" si="24"/>
        <v>19.81312083293292</v>
      </c>
      <c r="I163" s="4">
        <f t="shared" si="25"/>
        <v>1.7041448236651924</v>
      </c>
      <c r="J163" s="5">
        <f t="shared" si="26"/>
        <v>2.9041095800248695</v>
      </c>
      <c r="K163">
        <f t="shared" si="29"/>
        <v>2021</v>
      </c>
      <c r="L163">
        <f t="shared" si="30"/>
        <v>15</v>
      </c>
      <c r="M163">
        <v>639</v>
      </c>
      <c r="N163">
        <f t="shared" si="27"/>
        <v>28.584900000000001</v>
      </c>
      <c r="O163">
        <f t="shared" si="28"/>
        <v>33.281977193102399</v>
      </c>
    </row>
    <row r="164" spans="1:15" x14ac:dyDescent="0.25">
      <c r="A164">
        <v>2001</v>
      </c>
      <c r="B164" s="6">
        <v>16</v>
      </c>
      <c r="C164" s="6">
        <v>160</v>
      </c>
      <c r="D164" s="7">
        <v>19.997258851885665</v>
      </c>
      <c r="E164" s="6">
        <f t="shared" si="21"/>
        <v>17.041</v>
      </c>
      <c r="F164" s="6">
        <f t="shared" si="22"/>
        <v>1.1734791885385638</v>
      </c>
      <c r="G164">
        <f t="shared" si="23"/>
        <v>1.1859009887379446</v>
      </c>
      <c r="H164">
        <f t="shared" si="24"/>
        <v>20.208938749083313</v>
      </c>
      <c r="I164" s="4">
        <f t="shared" si="25"/>
        <v>0.2116798971976479</v>
      </c>
      <c r="J164" s="5">
        <f t="shared" si="26"/>
        <v>4.4808378877606782E-2</v>
      </c>
      <c r="K164">
        <f t="shared" si="29"/>
        <v>2021</v>
      </c>
      <c r="L164">
        <f t="shared" si="30"/>
        <v>16</v>
      </c>
      <c r="M164">
        <v>640</v>
      </c>
      <c r="N164">
        <f t="shared" si="27"/>
        <v>28.609000000000002</v>
      </c>
      <c r="O164">
        <f t="shared" si="28"/>
        <v>33.927441386803856</v>
      </c>
    </row>
    <row r="165" spans="1:15" x14ac:dyDescent="0.25">
      <c r="A165">
        <v>2001</v>
      </c>
      <c r="B165" s="6">
        <v>17</v>
      </c>
      <c r="C165" s="6">
        <v>161</v>
      </c>
      <c r="D165" s="7">
        <v>21.37535433145122</v>
      </c>
      <c r="E165" s="6">
        <f t="shared" si="21"/>
        <v>17.065100000000001</v>
      </c>
      <c r="F165" s="6">
        <f t="shared" si="22"/>
        <v>1.2525771505265846</v>
      </c>
      <c r="G165">
        <f t="shared" si="23"/>
        <v>1.1807994323562849</v>
      </c>
      <c r="H165">
        <f t="shared" si="24"/>
        <v>20.150460393103238</v>
      </c>
      <c r="I165" s="4">
        <f t="shared" si="25"/>
        <v>-1.2248939383479822</v>
      </c>
      <c r="J165" s="5">
        <f t="shared" si="26"/>
        <v>1.5003651602016304</v>
      </c>
      <c r="K165">
        <f t="shared" si="29"/>
        <v>2021</v>
      </c>
      <c r="L165">
        <f t="shared" si="30"/>
        <v>17</v>
      </c>
      <c r="M165">
        <v>641</v>
      </c>
      <c r="N165">
        <f t="shared" si="27"/>
        <v>28.633099999999999</v>
      </c>
      <c r="O165">
        <f t="shared" si="28"/>
        <v>33.809948226600739</v>
      </c>
    </row>
    <row r="166" spans="1:15" x14ac:dyDescent="0.25">
      <c r="A166">
        <v>2001</v>
      </c>
      <c r="B166" s="6">
        <v>18</v>
      </c>
      <c r="C166" s="6">
        <v>162</v>
      </c>
      <c r="D166" s="7">
        <v>21.562172965784974</v>
      </c>
      <c r="E166" s="6">
        <f t="shared" si="21"/>
        <v>17.089200000000002</v>
      </c>
      <c r="F166" s="6">
        <f t="shared" si="22"/>
        <v>1.2617426775849643</v>
      </c>
      <c r="G166">
        <f t="shared" si="23"/>
        <v>1.1931644612882875</v>
      </c>
      <c r="H166">
        <f t="shared" si="24"/>
        <v>20.390226111847806</v>
      </c>
      <c r="I166" s="4">
        <f t="shared" si="25"/>
        <v>-1.1719468539371682</v>
      </c>
      <c r="J166" s="5">
        <f t="shared" si="26"/>
        <v>1.3734594284532264</v>
      </c>
      <c r="K166">
        <f t="shared" si="29"/>
        <v>2021</v>
      </c>
      <c r="L166">
        <f t="shared" si="30"/>
        <v>18</v>
      </c>
      <c r="M166">
        <v>642</v>
      </c>
      <c r="N166">
        <f t="shared" si="27"/>
        <v>28.6572</v>
      </c>
      <c r="O166">
        <f t="shared" si="28"/>
        <v>34.192752600030708</v>
      </c>
    </row>
    <row r="167" spans="1:15" x14ac:dyDescent="0.25">
      <c r="A167">
        <v>2001</v>
      </c>
      <c r="B167" s="6">
        <v>19</v>
      </c>
      <c r="C167" s="6">
        <v>163</v>
      </c>
      <c r="D167" s="7">
        <v>19.638703173897142</v>
      </c>
      <c r="E167" s="6">
        <f t="shared" si="21"/>
        <v>17.113300000000002</v>
      </c>
      <c r="F167" s="6">
        <f t="shared" si="22"/>
        <v>1.1475696197634084</v>
      </c>
      <c r="G167">
        <f t="shared" si="23"/>
        <v>1.144719425159507</v>
      </c>
      <c r="H167">
        <f t="shared" si="24"/>
        <v>19.589926938582195</v>
      </c>
      <c r="I167" s="4">
        <f t="shared" si="25"/>
        <v>-4.8776235314946348E-2</v>
      </c>
      <c r="J167" s="5">
        <f t="shared" si="26"/>
        <v>2.3791211314990192E-3</v>
      </c>
      <c r="K167">
        <f t="shared" si="29"/>
        <v>2021</v>
      </c>
      <c r="L167">
        <f t="shared" si="30"/>
        <v>19</v>
      </c>
      <c r="M167">
        <v>643</v>
      </c>
      <c r="N167">
        <f t="shared" si="27"/>
        <v>28.6813</v>
      </c>
      <c r="O167">
        <f t="shared" si="28"/>
        <v>32.832041248827366</v>
      </c>
    </row>
    <row r="168" spans="1:15" x14ac:dyDescent="0.25">
      <c r="A168">
        <v>2001</v>
      </c>
      <c r="B168" s="6">
        <v>20</v>
      </c>
      <c r="C168" s="6">
        <v>164</v>
      </c>
      <c r="D168" s="7">
        <v>18.930563049129372</v>
      </c>
      <c r="E168" s="6">
        <f t="shared" si="21"/>
        <v>17.1374</v>
      </c>
      <c r="F168" s="6">
        <f t="shared" si="22"/>
        <v>1.1046344865107527</v>
      </c>
      <c r="G168">
        <f t="shared" si="23"/>
        <v>1.1205175682242119</v>
      </c>
      <c r="H168">
        <f t="shared" si="24"/>
        <v>19.202757773685608</v>
      </c>
      <c r="I168" s="4">
        <f t="shared" si="25"/>
        <v>0.27219472455623617</v>
      </c>
      <c r="J168" s="5">
        <f t="shared" si="26"/>
        <v>7.408996807624528E-2</v>
      </c>
      <c r="K168">
        <f t="shared" si="29"/>
        <v>2021</v>
      </c>
      <c r="L168">
        <f t="shared" si="30"/>
        <v>20</v>
      </c>
      <c r="M168">
        <v>644</v>
      </c>
      <c r="N168">
        <f t="shared" si="27"/>
        <v>28.705400000000001</v>
      </c>
      <c r="O168">
        <f t="shared" si="28"/>
        <v>32.164905002903296</v>
      </c>
    </row>
    <row r="169" spans="1:15" x14ac:dyDescent="0.25">
      <c r="A169">
        <v>2001</v>
      </c>
      <c r="B169" s="6">
        <v>21</v>
      </c>
      <c r="C169" s="6">
        <v>165</v>
      </c>
      <c r="D169" s="7">
        <v>20.164946525196285</v>
      </c>
      <c r="E169" s="6">
        <f t="shared" si="21"/>
        <v>17.1615</v>
      </c>
      <c r="F169" s="6">
        <f t="shared" si="22"/>
        <v>1.1750107231417</v>
      </c>
      <c r="G169">
        <f t="shared" si="23"/>
        <v>1.0987726434731997</v>
      </c>
      <c r="H169">
        <f t="shared" si="24"/>
        <v>18.856586720965318</v>
      </c>
      <c r="I169" s="4">
        <f t="shared" si="25"/>
        <v>-1.3083598042309674</v>
      </c>
      <c r="J169" s="5">
        <f t="shared" si="26"/>
        <v>1.7118053773272954</v>
      </c>
      <c r="K169">
        <f t="shared" si="29"/>
        <v>2021</v>
      </c>
      <c r="L169">
        <f t="shared" si="30"/>
        <v>21</v>
      </c>
      <c r="M169">
        <v>645</v>
      </c>
      <c r="N169">
        <f t="shared" si="27"/>
        <v>28.729500000000002</v>
      </c>
      <c r="O169">
        <f t="shared" si="28"/>
        <v>31.567188660663291</v>
      </c>
    </row>
    <row r="170" spans="1:15" x14ac:dyDescent="0.25">
      <c r="A170">
        <v>2001</v>
      </c>
      <c r="B170" s="6">
        <v>22</v>
      </c>
      <c r="C170" s="6">
        <v>166</v>
      </c>
      <c r="D170" s="7">
        <v>18.210638340839978</v>
      </c>
      <c r="E170" s="6">
        <f t="shared" si="21"/>
        <v>17.185600000000001</v>
      </c>
      <c r="F170" s="6">
        <f t="shared" si="22"/>
        <v>1.0596451878805497</v>
      </c>
      <c r="G170">
        <f t="shared" si="23"/>
        <v>1.0686748327179663</v>
      </c>
      <c r="H170">
        <f t="shared" si="24"/>
        <v>18.365818205157883</v>
      </c>
      <c r="I170" s="4">
        <f t="shared" si="25"/>
        <v>0.15517986431790476</v>
      </c>
      <c r="J170" s="5">
        <f t="shared" si="26"/>
        <v>2.408079028972333E-2</v>
      </c>
      <c r="K170">
        <f t="shared" si="29"/>
        <v>2021</v>
      </c>
      <c r="L170">
        <f t="shared" si="30"/>
        <v>22</v>
      </c>
      <c r="M170">
        <v>646</v>
      </c>
      <c r="N170">
        <f t="shared" si="27"/>
        <v>28.753599999999999</v>
      </c>
      <c r="O170">
        <f t="shared" si="28"/>
        <v>30.728248670039314</v>
      </c>
    </row>
    <row r="171" spans="1:15" x14ac:dyDescent="0.25">
      <c r="A171">
        <v>2001</v>
      </c>
      <c r="B171" s="6">
        <v>23</v>
      </c>
      <c r="C171" s="6">
        <v>167</v>
      </c>
      <c r="D171" s="7">
        <v>16.66221430142086</v>
      </c>
      <c r="E171" s="6">
        <f t="shared" si="21"/>
        <v>17.209700000000002</v>
      </c>
      <c r="F171" s="6">
        <f t="shared" si="22"/>
        <v>0.96818737696885238</v>
      </c>
      <c r="G171">
        <f t="shared" si="23"/>
        <v>1.0226211273669805</v>
      </c>
      <c r="H171">
        <f t="shared" si="24"/>
        <v>17.599002815647527</v>
      </c>
      <c r="I171" s="4">
        <f t="shared" si="25"/>
        <v>0.93678851422666654</v>
      </c>
      <c r="J171" s="5">
        <f t="shared" si="26"/>
        <v>0.8775727203870054</v>
      </c>
      <c r="K171">
        <f t="shared" si="29"/>
        <v>2021</v>
      </c>
      <c r="L171">
        <f t="shared" si="30"/>
        <v>23</v>
      </c>
      <c r="M171">
        <v>647</v>
      </c>
      <c r="N171">
        <f t="shared" si="27"/>
        <v>28.777700000000003</v>
      </c>
      <c r="O171">
        <f t="shared" si="28"/>
        <v>29.428684017028758</v>
      </c>
    </row>
    <row r="172" spans="1:15" x14ac:dyDescent="0.25">
      <c r="A172">
        <v>2001</v>
      </c>
      <c r="B172" s="6">
        <v>24</v>
      </c>
      <c r="C172" s="6">
        <v>168</v>
      </c>
      <c r="D172" s="7">
        <v>16.514810282955459</v>
      </c>
      <c r="E172" s="6">
        <f t="shared" si="21"/>
        <v>17.233800000000002</v>
      </c>
      <c r="F172" s="6">
        <f t="shared" si="22"/>
        <v>0.95828025641213521</v>
      </c>
      <c r="G172">
        <f t="shared" si="23"/>
        <v>0.93068175118910013</v>
      </c>
      <c r="H172">
        <f t="shared" si="24"/>
        <v>16.039183163642715</v>
      </c>
      <c r="I172" s="4">
        <f t="shared" si="25"/>
        <v>-0.47562711931274393</v>
      </c>
      <c r="J172" s="5">
        <f t="shared" si="26"/>
        <v>0.22622115662573916</v>
      </c>
      <c r="K172">
        <f t="shared" si="29"/>
        <v>2021</v>
      </c>
      <c r="L172">
        <f t="shared" si="30"/>
        <v>24</v>
      </c>
      <c r="M172">
        <v>648</v>
      </c>
      <c r="N172">
        <f t="shared" si="27"/>
        <v>28.8018</v>
      </c>
      <c r="O172">
        <f t="shared" si="28"/>
        <v>26.805309661398223</v>
      </c>
    </row>
    <row r="173" spans="1:15" x14ac:dyDescent="0.25">
      <c r="A173">
        <v>2002</v>
      </c>
      <c r="B173" s="6">
        <v>1</v>
      </c>
      <c r="C173" s="6">
        <v>169</v>
      </c>
      <c r="D173" s="7">
        <v>15.072197958921452</v>
      </c>
      <c r="E173" s="6">
        <f t="shared" si="21"/>
        <v>17.257899999999999</v>
      </c>
      <c r="F173" s="6">
        <f t="shared" si="22"/>
        <v>0.8733506370370353</v>
      </c>
      <c r="G173">
        <f t="shared" si="23"/>
        <v>0.88538261692870157</v>
      </c>
      <c r="H173">
        <f t="shared" si="24"/>
        <v>15.279844664693838</v>
      </c>
      <c r="I173" s="4">
        <f t="shared" si="25"/>
        <v>0.20764670577238675</v>
      </c>
      <c r="J173" s="5">
        <f t="shared" si="26"/>
        <v>4.3117154418124151E-2</v>
      </c>
      <c r="K173">
        <f t="shared" si="29"/>
        <v>2022</v>
      </c>
      <c r="L173">
        <f t="shared" si="30"/>
        <v>1</v>
      </c>
      <c r="M173">
        <v>649</v>
      </c>
      <c r="N173">
        <f t="shared" si="27"/>
        <v>28.825900000000001</v>
      </c>
      <c r="O173">
        <f t="shared" si="28"/>
        <v>25.52195077732506</v>
      </c>
    </row>
    <row r="174" spans="1:15" x14ac:dyDescent="0.25">
      <c r="A174">
        <v>2002</v>
      </c>
      <c r="B174" s="6">
        <v>2</v>
      </c>
      <c r="C174" s="6">
        <v>170</v>
      </c>
      <c r="D174" s="7">
        <v>14.904031469583311</v>
      </c>
      <c r="E174" s="6">
        <f t="shared" si="21"/>
        <v>17.282</v>
      </c>
      <c r="F174" s="6">
        <f t="shared" si="22"/>
        <v>0.86240200610943818</v>
      </c>
      <c r="G174">
        <f t="shared" si="23"/>
        <v>0.81608058960937524</v>
      </c>
      <c r="H174">
        <f t="shared" si="24"/>
        <v>14.103504749629224</v>
      </c>
      <c r="I174" s="4">
        <f t="shared" si="25"/>
        <v>-0.80052671995408708</v>
      </c>
      <c r="J174" s="5">
        <f t="shared" si="26"/>
        <v>0.64084302936044935</v>
      </c>
      <c r="K174">
        <f t="shared" si="29"/>
        <v>2022</v>
      </c>
      <c r="L174">
        <f t="shared" si="30"/>
        <v>2</v>
      </c>
      <c r="M174">
        <v>650</v>
      </c>
      <c r="N174">
        <f t="shared" si="27"/>
        <v>28.85</v>
      </c>
      <c r="O174">
        <f t="shared" si="28"/>
        <v>23.543925010230478</v>
      </c>
    </row>
    <row r="175" spans="1:15" x14ac:dyDescent="0.25">
      <c r="A175">
        <v>2002</v>
      </c>
      <c r="B175" s="6">
        <v>3</v>
      </c>
      <c r="C175" s="6">
        <v>171</v>
      </c>
      <c r="D175" s="7">
        <v>13.687528424419988</v>
      </c>
      <c r="E175" s="6">
        <f t="shared" si="21"/>
        <v>17.306100000000001</v>
      </c>
      <c r="F175" s="6">
        <f t="shared" si="22"/>
        <v>0.79090773914515611</v>
      </c>
      <c r="G175">
        <f t="shared" si="23"/>
        <v>0.77766543894918883</v>
      </c>
      <c r="H175">
        <f t="shared" si="24"/>
        <v>13.458355852998558</v>
      </c>
      <c r="I175" s="4">
        <f t="shared" si="25"/>
        <v>-0.22917257142142944</v>
      </c>
      <c r="J175" s="5">
        <f t="shared" si="26"/>
        <v>5.2520067491910176E-2</v>
      </c>
      <c r="K175">
        <f t="shared" si="29"/>
        <v>2022</v>
      </c>
      <c r="L175">
        <f t="shared" si="30"/>
        <v>3</v>
      </c>
      <c r="M175">
        <v>651</v>
      </c>
      <c r="N175">
        <f t="shared" si="27"/>
        <v>28.874099999999999</v>
      </c>
      <c r="O175">
        <f t="shared" si="28"/>
        <v>22.454389650762771</v>
      </c>
    </row>
    <row r="176" spans="1:15" x14ac:dyDescent="0.25">
      <c r="A176">
        <v>2002</v>
      </c>
      <c r="B176" s="6">
        <v>4</v>
      </c>
      <c r="C176" s="6">
        <v>172</v>
      </c>
      <c r="D176" s="7">
        <v>13.918435667355084</v>
      </c>
      <c r="E176" s="6">
        <f t="shared" si="21"/>
        <v>17.330200000000001</v>
      </c>
      <c r="F176" s="6">
        <f t="shared" si="22"/>
        <v>0.80313185464420966</v>
      </c>
      <c r="G176">
        <f t="shared" si="23"/>
        <v>0.76737390098333624</v>
      </c>
      <c r="H176">
        <f t="shared" si="24"/>
        <v>13.298743178821415</v>
      </c>
      <c r="I176" s="4">
        <f t="shared" si="25"/>
        <v>-0.61969248853366921</v>
      </c>
      <c r="J176" s="5">
        <f t="shared" si="26"/>
        <v>0.38401878034505171</v>
      </c>
      <c r="K176">
        <f t="shared" si="29"/>
        <v>2022</v>
      </c>
      <c r="L176">
        <f t="shared" si="30"/>
        <v>4</v>
      </c>
      <c r="M176">
        <v>652</v>
      </c>
      <c r="N176">
        <f t="shared" si="27"/>
        <v>28.898200000000003</v>
      </c>
      <c r="O176">
        <f t="shared" si="28"/>
        <v>22.175724465396648</v>
      </c>
    </row>
    <row r="177" spans="1:15" x14ac:dyDescent="0.25">
      <c r="A177">
        <v>2002</v>
      </c>
      <c r="B177" s="6">
        <v>5</v>
      </c>
      <c r="C177" s="6">
        <v>173</v>
      </c>
      <c r="D177" s="7">
        <v>12.75746919474264</v>
      </c>
      <c r="E177" s="6">
        <f t="shared" si="21"/>
        <v>17.354300000000002</v>
      </c>
      <c r="F177" s="6">
        <f t="shared" si="22"/>
        <v>0.73511862735706068</v>
      </c>
      <c r="G177">
        <f t="shared" si="23"/>
        <v>0.7473029267988418</v>
      </c>
      <c r="H177">
        <f t="shared" si="24"/>
        <v>12.968919182545141</v>
      </c>
      <c r="I177" s="4">
        <f t="shared" si="25"/>
        <v>0.21144998780250113</v>
      </c>
      <c r="J177" s="5">
        <f t="shared" si="26"/>
        <v>4.4711097341677879E-2</v>
      </c>
      <c r="K177">
        <f t="shared" si="29"/>
        <v>2022</v>
      </c>
      <c r="L177">
        <f t="shared" si="30"/>
        <v>5</v>
      </c>
      <c r="M177">
        <v>653</v>
      </c>
      <c r="N177">
        <f t="shared" si="27"/>
        <v>28.9223</v>
      </c>
      <c r="O177">
        <f t="shared" si="28"/>
        <v>21.613719439754142</v>
      </c>
    </row>
    <row r="178" spans="1:15" x14ac:dyDescent="0.25">
      <c r="A178">
        <v>2002</v>
      </c>
      <c r="B178" s="6">
        <v>6</v>
      </c>
      <c r="C178" s="6">
        <v>174</v>
      </c>
      <c r="D178" s="7">
        <v>12.551883945484436</v>
      </c>
      <c r="E178" s="6">
        <f t="shared" si="21"/>
        <v>17.378399999999999</v>
      </c>
      <c r="F178" s="6">
        <f t="shared" si="22"/>
        <v>0.72226925064933689</v>
      </c>
      <c r="G178">
        <f t="shared" si="23"/>
        <v>0.77352436864525487</v>
      </c>
      <c r="H178">
        <f t="shared" si="24"/>
        <v>13.442615888064697</v>
      </c>
      <c r="I178" s="4">
        <f t="shared" si="25"/>
        <v>0.89073194258026156</v>
      </c>
      <c r="J178" s="5">
        <f t="shared" si="26"/>
        <v>0.79340339353280642</v>
      </c>
      <c r="K178">
        <f t="shared" si="29"/>
        <v>2022</v>
      </c>
      <c r="L178">
        <f t="shared" si="30"/>
        <v>6</v>
      </c>
      <c r="M178">
        <v>654</v>
      </c>
      <c r="N178">
        <f t="shared" si="27"/>
        <v>28.946400000000001</v>
      </c>
      <c r="O178">
        <f t="shared" si="28"/>
        <v>22.390745784553005</v>
      </c>
    </row>
    <row r="179" spans="1:15" x14ac:dyDescent="0.25">
      <c r="A179">
        <v>2002</v>
      </c>
      <c r="B179" s="6">
        <v>7</v>
      </c>
      <c r="C179" s="6">
        <v>175</v>
      </c>
      <c r="D179" s="7">
        <v>12.818978557693626</v>
      </c>
      <c r="E179" s="6">
        <f t="shared" si="21"/>
        <v>17.4025</v>
      </c>
      <c r="F179" s="6">
        <f t="shared" si="22"/>
        <v>0.73661706982868125</v>
      </c>
      <c r="G179">
        <f t="shared" si="23"/>
        <v>0.80364367718008745</v>
      </c>
      <c r="H179">
        <f t="shared" si="24"/>
        <v>13.985409092126472</v>
      </c>
      <c r="I179" s="4">
        <f t="shared" si="25"/>
        <v>1.1664305344328465</v>
      </c>
      <c r="J179" s="5">
        <f t="shared" si="26"/>
        <v>1.3605601916572958</v>
      </c>
      <c r="K179">
        <f t="shared" si="29"/>
        <v>2022</v>
      </c>
      <c r="L179">
        <f t="shared" si="30"/>
        <v>7</v>
      </c>
      <c r="M179">
        <v>655</v>
      </c>
      <c r="N179">
        <f t="shared" si="27"/>
        <v>28.970500000000001</v>
      </c>
      <c r="O179">
        <f t="shared" si="28"/>
        <v>23.281959149745724</v>
      </c>
    </row>
    <row r="180" spans="1:15" x14ac:dyDescent="0.25">
      <c r="A180">
        <v>2002</v>
      </c>
      <c r="B180" s="6">
        <v>8</v>
      </c>
      <c r="C180" s="6">
        <v>176</v>
      </c>
      <c r="D180" s="7">
        <v>13.329077918511235</v>
      </c>
      <c r="E180" s="6">
        <f t="shared" si="21"/>
        <v>17.426600000000001</v>
      </c>
      <c r="F180" s="6">
        <f t="shared" si="22"/>
        <v>0.76486967730430688</v>
      </c>
      <c r="G180">
        <f t="shared" si="23"/>
        <v>0.87447269338725453</v>
      </c>
      <c r="H180">
        <f t="shared" si="24"/>
        <v>15.23908583858233</v>
      </c>
      <c r="I180" s="4">
        <f t="shared" si="25"/>
        <v>1.9100079200710951</v>
      </c>
      <c r="J180" s="5">
        <f t="shared" si="26"/>
        <v>3.6481302547343106</v>
      </c>
      <c r="K180">
        <f t="shared" si="29"/>
        <v>2022</v>
      </c>
      <c r="L180">
        <f t="shared" si="30"/>
        <v>8</v>
      </c>
      <c r="M180">
        <v>656</v>
      </c>
      <c r="N180">
        <f t="shared" si="27"/>
        <v>28.994599999999998</v>
      </c>
      <c r="O180">
        <f t="shared" si="28"/>
        <v>25.354985955686089</v>
      </c>
    </row>
    <row r="181" spans="1:15" x14ac:dyDescent="0.25">
      <c r="A181">
        <v>2002</v>
      </c>
      <c r="B181" s="6">
        <v>9</v>
      </c>
      <c r="C181" s="6">
        <v>177</v>
      </c>
      <c r="D181" s="7">
        <v>16.637966359995787</v>
      </c>
      <c r="E181" s="6">
        <f t="shared" si="21"/>
        <v>17.450700000000001</v>
      </c>
      <c r="F181" s="6">
        <f t="shared" si="22"/>
        <v>0.95342687456639474</v>
      </c>
      <c r="G181">
        <f t="shared" si="23"/>
        <v>0.98103153377402952</v>
      </c>
      <c r="H181">
        <f t="shared" si="24"/>
        <v>17.119686986430459</v>
      </c>
      <c r="I181" s="4">
        <f t="shared" si="25"/>
        <v>0.48172062643467228</v>
      </c>
      <c r="J181" s="5">
        <f t="shared" si="26"/>
        <v>0.2320547619326131</v>
      </c>
      <c r="K181">
        <f t="shared" si="29"/>
        <v>2022</v>
      </c>
      <c r="L181">
        <f t="shared" si="30"/>
        <v>9</v>
      </c>
      <c r="M181">
        <v>657</v>
      </c>
      <c r="N181">
        <f t="shared" si="27"/>
        <v>29.018700000000003</v>
      </c>
      <c r="O181">
        <f t="shared" si="28"/>
        <v>28.468259769128434</v>
      </c>
    </row>
    <row r="182" spans="1:15" x14ac:dyDescent="0.25">
      <c r="A182">
        <v>2002</v>
      </c>
      <c r="B182" s="6">
        <v>10</v>
      </c>
      <c r="C182" s="6">
        <v>178</v>
      </c>
      <c r="D182" s="7">
        <v>17.867993224085577</v>
      </c>
      <c r="E182" s="6">
        <f t="shared" si="21"/>
        <v>17.474800000000002</v>
      </c>
      <c r="F182" s="6">
        <f t="shared" si="22"/>
        <v>1.0225005850759707</v>
      </c>
      <c r="G182">
        <f t="shared" si="23"/>
        <v>1.018445354428468</v>
      </c>
      <c r="H182">
        <f t="shared" si="24"/>
        <v>17.797128879566593</v>
      </c>
      <c r="I182" s="4">
        <f t="shared" si="25"/>
        <v>-7.0864344518984268E-2</v>
      </c>
      <c r="J182" s="5">
        <f t="shared" si="26"/>
        <v>5.0217553241052957E-3</v>
      </c>
      <c r="K182">
        <f t="shared" si="29"/>
        <v>2022</v>
      </c>
      <c r="L182">
        <f t="shared" si="30"/>
        <v>10</v>
      </c>
      <c r="M182">
        <v>658</v>
      </c>
      <c r="N182">
        <f t="shared" si="27"/>
        <v>29.0428</v>
      </c>
      <c r="O182">
        <f t="shared" si="28"/>
        <v>29.578504739595108</v>
      </c>
    </row>
    <row r="183" spans="1:15" x14ac:dyDescent="0.25">
      <c r="A183">
        <v>2002</v>
      </c>
      <c r="B183" s="6">
        <v>11</v>
      </c>
      <c r="C183" s="6">
        <v>179</v>
      </c>
      <c r="D183" s="7">
        <v>18.429885232064564</v>
      </c>
      <c r="E183" s="6">
        <f t="shared" si="21"/>
        <v>17.498899999999999</v>
      </c>
      <c r="F183" s="6">
        <f t="shared" si="22"/>
        <v>1.0532025002751353</v>
      </c>
      <c r="G183">
        <f t="shared" si="23"/>
        <v>1.0834348551684165</v>
      </c>
      <c r="H183">
        <f t="shared" si="24"/>
        <v>18.958918187106605</v>
      </c>
      <c r="I183" s="4">
        <f t="shared" si="25"/>
        <v>0.52903295504204095</v>
      </c>
      <c r="J183" s="5">
        <f t="shared" si="26"/>
        <v>0.27987586752051413</v>
      </c>
      <c r="K183">
        <f t="shared" si="29"/>
        <v>2022</v>
      </c>
      <c r="L183">
        <f t="shared" si="30"/>
        <v>11</v>
      </c>
      <c r="M183">
        <v>659</v>
      </c>
      <c r="N183">
        <f t="shared" si="27"/>
        <v>29.0669</v>
      </c>
      <c r="O183">
        <f t="shared" si="28"/>
        <v>31.492092591694846</v>
      </c>
    </row>
    <row r="184" spans="1:15" x14ac:dyDescent="0.25">
      <c r="A184">
        <v>2002</v>
      </c>
      <c r="B184" s="6">
        <v>12</v>
      </c>
      <c r="C184" s="6">
        <v>180</v>
      </c>
      <c r="D184" s="7">
        <v>19.339625404426716</v>
      </c>
      <c r="E184" s="6">
        <f t="shared" si="21"/>
        <v>17.523</v>
      </c>
      <c r="F184" s="6">
        <f t="shared" si="22"/>
        <v>1.1036709127676034</v>
      </c>
      <c r="G184">
        <f t="shared" si="23"/>
        <v>1.0799238234350077</v>
      </c>
      <c r="H184">
        <f t="shared" si="24"/>
        <v>18.92350515805164</v>
      </c>
      <c r="I184" s="4">
        <f t="shared" si="25"/>
        <v>-0.41612024637507616</v>
      </c>
      <c r="J184" s="5">
        <f t="shared" si="26"/>
        <v>0.17315605944325407</v>
      </c>
      <c r="K184">
        <f t="shared" si="29"/>
        <v>2022</v>
      </c>
      <c r="L184">
        <f t="shared" si="30"/>
        <v>12</v>
      </c>
      <c r="M184">
        <v>660</v>
      </c>
      <c r="N184">
        <f t="shared" si="27"/>
        <v>29.091000000000001</v>
      </c>
      <c r="O184">
        <f t="shared" si="28"/>
        <v>31.416063947547809</v>
      </c>
    </row>
    <row r="185" spans="1:15" x14ac:dyDescent="0.25">
      <c r="A185">
        <v>2002</v>
      </c>
      <c r="B185" s="6">
        <v>13</v>
      </c>
      <c r="C185" s="6">
        <v>181</v>
      </c>
      <c r="D185" s="7">
        <v>19.963247266558167</v>
      </c>
      <c r="E185" s="6">
        <f t="shared" si="21"/>
        <v>17.5471</v>
      </c>
      <c r="F185" s="6">
        <f t="shared" si="22"/>
        <v>1.1376949619343462</v>
      </c>
      <c r="G185">
        <f t="shared" si="23"/>
        <v>1.1237079020474336</v>
      </c>
      <c r="H185">
        <f t="shared" si="24"/>
        <v>19.717814928016523</v>
      </c>
      <c r="I185" s="4">
        <f t="shared" si="25"/>
        <v>-0.2454323385416437</v>
      </c>
      <c r="J185" s="5">
        <f t="shared" si="26"/>
        <v>6.0237032802020002E-2</v>
      </c>
      <c r="K185">
        <f t="shared" si="29"/>
        <v>2022</v>
      </c>
      <c r="L185">
        <f t="shared" si="30"/>
        <v>13</v>
      </c>
      <c r="M185">
        <v>661</v>
      </c>
      <c r="N185">
        <f t="shared" si="27"/>
        <v>29.115099999999998</v>
      </c>
      <c r="O185">
        <f t="shared" si="28"/>
        <v>32.716867938901231</v>
      </c>
    </row>
    <row r="186" spans="1:15" x14ac:dyDescent="0.25">
      <c r="A186">
        <v>2002</v>
      </c>
      <c r="B186" s="6">
        <v>14</v>
      </c>
      <c r="C186" s="6">
        <v>182</v>
      </c>
      <c r="D186" s="7">
        <v>21.615341920913814</v>
      </c>
      <c r="E186" s="6">
        <f t="shared" si="21"/>
        <v>17.571200000000001</v>
      </c>
      <c r="F186" s="6">
        <f t="shared" si="22"/>
        <v>1.2301574121809444</v>
      </c>
      <c r="G186">
        <f t="shared" si="23"/>
        <v>1.1648023730103436</v>
      </c>
      <c r="H186">
        <f t="shared" si="24"/>
        <v>20.46697545663935</v>
      </c>
      <c r="I186" s="4">
        <f t="shared" si="25"/>
        <v>-1.1483664642744635</v>
      </c>
      <c r="J186" s="5">
        <f t="shared" si="26"/>
        <v>1.3187455362702327</v>
      </c>
      <c r="K186">
        <f t="shared" si="29"/>
        <v>2022</v>
      </c>
      <c r="L186">
        <f t="shared" si="30"/>
        <v>14</v>
      </c>
      <c r="M186">
        <v>662</v>
      </c>
      <c r="N186">
        <f t="shared" si="27"/>
        <v>29.139200000000002</v>
      </c>
      <c r="O186">
        <f t="shared" si="28"/>
        <v>33.941409307623005</v>
      </c>
    </row>
    <row r="187" spans="1:15" x14ac:dyDescent="0.25">
      <c r="A187">
        <v>2002</v>
      </c>
      <c r="B187" s="6">
        <v>15</v>
      </c>
      <c r="C187" s="6">
        <v>183</v>
      </c>
      <c r="D187" s="7">
        <v>20.497187958878222</v>
      </c>
      <c r="E187" s="6">
        <f t="shared" si="21"/>
        <v>17.595300000000002</v>
      </c>
      <c r="F187" s="6">
        <f t="shared" si="22"/>
        <v>1.1649240398787302</v>
      </c>
      <c r="G187">
        <f t="shared" si="23"/>
        <v>1.1643202247726037</v>
      </c>
      <c r="H187">
        <f t="shared" si="24"/>
        <v>20.486563650941395</v>
      </c>
      <c r="I187" s="4">
        <f t="shared" si="25"/>
        <v>-1.0624307936826227E-2</v>
      </c>
      <c r="J187" s="5">
        <f t="shared" si="26"/>
        <v>1.1287591913650876E-4</v>
      </c>
      <c r="K187">
        <f t="shared" si="29"/>
        <v>2022</v>
      </c>
      <c r="L187">
        <f t="shared" si="30"/>
        <v>15</v>
      </c>
      <c r="M187">
        <v>663</v>
      </c>
      <c r="N187">
        <f t="shared" si="27"/>
        <v>29.1633</v>
      </c>
      <c r="O187">
        <f t="shared" si="28"/>
        <v>33.955420011110874</v>
      </c>
    </row>
    <row r="188" spans="1:15" x14ac:dyDescent="0.25">
      <c r="A188">
        <v>2002</v>
      </c>
      <c r="B188" s="6">
        <v>16</v>
      </c>
      <c r="C188" s="6">
        <v>184</v>
      </c>
      <c r="D188" s="7">
        <v>19.402959480901874</v>
      </c>
      <c r="E188" s="6">
        <f t="shared" si="21"/>
        <v>17.619399999999999</v>
      </c>
      <c r="F188" s="6">
        <f t="shared" si="22"/>
        <v>1.1012270270782134</v>
      </c>
      <c r="G188">
        <f t="shared" si="23"/>
        <v>1.1859009887379446</v>
      </c>
      <c r="H188">
        <f t="shared" si="24"/>
        <v>20.894863880969339</v>
      </c>
      <c r="I188" s="4">
        <f t="shared" si="25"/>
        <v>1.4919044000674653</v>
      </c>
      <c r="J188" s="5">
        <f t="shared" si="26"/>
        <v>2.2257787389406634</v>
      </c>
      <c r="K188">
        <f t="shared" si="29"/>
        <v>2022</v>
      </c>
      <c r="L188">
        <f t="shared" si="30"/>
        <v>16</v>
      </c>
      <c r="M188">
        <v>664</v>
      </c>
      <c r="N188">
        <f t="shared" si="27"/>
        <v>29.187400000000004</v>
      </c>
      <c r="O188">
        <f t="shared" si="28"/>
        <v>34.613366518689887</v>
      </c>
    </row>
    <row r="189" spans="1:15" x14ac:dyDescent="0.25">
      <c r="A189">
        <v>2002</v>
      </c>
      <c r="B189" s="6">
        <v>17</v>
      </c>
      <c r="C189" s="6">
        <v>185</v>
      </c>
      <c r="D189" s="7">
        <v>19.187529141584992</v>
      </c>
      <c r="E189" s="6">
        <f t="shared" si="21"/>
        <v>17.6435</v>
      </c>
      <c r="F189" s="6">
        <f t="shared" si="22"/>
        <v>1.0875126330708189</v>
      </c>
      <c r="G189">
        <f t="shared" si="23"/>
        <v>1.1807994323562849</v>
      </c>
      <c r="H189">
        <f t="shared" si="24"/>
        <v>20.833434784778113</v>
      </c>
      <c r="I189" s="4">
        <f t="shared" si="25"/>
        <v>1.6459056431931209</v>
      </c>
      <c r="J189" s="5">
        <f t="shared" si="26"/>
        <v>2.7090053862949612</v>
      </c>
      <c r="K189">
        <f t="shared" si="29"/>
        <v>2022</v>
      </c>
      <c r="L189">
        <f t="shared" si="30"/>
        <v>17</v>
      </c>
      <c r="M189">
        <v>665</v>
      </c>
      <c r="N189">
        <f t="shared" si="27"/>
        <v>29.211500000000001</v>
      </c>
      <c r="O189">
        <f t="shared" si="28"/>
        <v>34.492922618275621</v>
      </c>
    </row>
    <row r="190" spans="1:15" x14ac:dyDescent="0.25">
      <c r="A190">
        <v>2002</v>
      </c>
      <c r="B190" s="6">
        <v>18</v>
      </c>
      <c r="C190" s="6">
        <v>186</v>
      </c>
      <c r="D190" s="7">
        <v>20.676343360222692</v>
      </c>
      <c r="E190" s="6">
        <f t="shared" si="21"/>
        <v>17.6676</v>
      </c>
      <c r="F190" s="6">
        <f t="shared" si="22"/>
        <v>1.1702972311022828</v>
      </c>
      <c r="G190">
        <f t="shared" si="23"/>
        <v>1.1931644612882875</v>
      </c>
      <c r="H190">
        <f t="shared" si="24"/>
        <v>21.080352436256948</v>
      </c>
      <c r="I190" s="4">
        <f t="shared" si="25"/>
        <v>0.40400907603425651</v>
      </c>
      <c r="J190" s="5">
        <f t="shared" si="26"/>
        <v>0.16322333351805365</v>
      </c>
      <c r="K190">
        <f t="shared" si="29"/>
        <v>2022</v>
      </c>
      <c r="L190">
        <f t="shared" si="30"/>
        <v>18</v>
      </c>
      <c r="M190">
        <v>666</v>
      </c>
      <c r="N190">
        <f t="shared" si="27"/>
        <v>29.235599999999998</v>
      </c>
      <c r="O190">
        <f t="shared" si="28"/>
        <v>34.882878924439858</v>
      </c>
    </row>
    <row r="191" spans="1:15" x14ac:dyDescent="0.25">
      <c r="A191">
        <v>2002</v>
      </c>
      <c r="B191" s="6">
        <v>19</v>
      </c>
      <c r="C191" s="6">
        <v>187</v>
      </c>
      <c r="D191" s="7">
        <v>20.939900368239229</v>
      </c>
      <c r="E191" s="6">
        <f t="shared" si="21"/>
        <v>17.691700000000001</v>
      </c>
      <c r="F191" s="6">
        <f t="shared" si="22"/>
        <v>1.1836002401261172</v>
      </c>
      <c r="G191">
        <f t="shared" si="23"/>
        <v>1.144719425159507</v>
      </c>
      <c r="H191">
        <f t="shared" si="24"/>
        <v>20.25203265409445</v>
      </c>
      <c r="I191" s="4">
        <f t="shared" si="25"/>
        <v>-0.68786771414477954</v>
      </c>
      <c r="J191" s="5">
        <f t="shared" si="26"/>
        <v>0.47316199216276417</v>
      </c>
      <c r="K191">
        <f t="shared" si="29"/>
        <v>2022</v>
      </c>
      <c r="L191">
        <f t="shared" si="30"/>
        <v>19</v>
      </c>
      <c r="M191">
        <v>667</v>
      </c>
      <c r="N191">
        <f t="shared" si="27"/>
        <v>29.259700000000002</v>
      </c>
      <c r="O191">
        <f t="shared" si="28"/>
        <v>33.494146964339627</v>
      </c>
    </row>
    <row r="192" spans="1:15" x14ac:dyDescent="0.25">
      <c r="A192">
        <v>2002</v>
      </c>
      <c r="B192" s="6">
        <v>20</v>
      </c>
      <c r="C192" s="6">
        <v>188</v>
      </c>
      <c r="D192" s="7">
        <v>17.897717953245291</v>
      </c>
      <c r="E192" s="6">
        <f t="shared" si="21"/>
        <v>17.715800000000002</v>
      </c>
      <c r="F192" s="6">
        <f t="shared" si="22"/>
        <v>1.0102686840698862</v>
      </c>
      <c r="G192">
        <f t="shared" si="23"/>
        <v>1.1205175682242119</v>
      </c>
      <c r="H192">
        <f t="shared" si="24"/>
        <v>19.850865135146496</v>
      </c>
      <c r="I192" s="4">
        <f t="shared" si="25"/>
        <v>1.9531471819012047</v>
      </c>
      <c r="J192" s="5">
        <f t="shared" si="26"/>
        <v>3.8147839141686175</v>
      </c>
      <c r="K192">
        <f t="shared" si="29"/>
        <v>2022</v>
      </c>
      <c r="L192">
        <f t="shared" si="30"/>
        <v>20</v>
      </c>
      <c r="M192">
        <v>668</v>
      </c>
      <c r="N192">
        <f t="shared" si="27"/>
        <v>29.283799999999999</v>
      </c>
      <c r="O192">
        <f t="shared" si="28"/>
        <v>32.813012364364177</v>
      </c>
    </row>
    <row r="193" spans="1:15" x14ac:dyDescent="0.25">
      <c r="A193">
        <v>2002</v>
      </c>
      <c r="B193" s="6">
        <v>21</v>
      </c>
      <c r="C193" s="6">
        <v>189</v>
      </c>
      <c r="D193" s="7">
        <v>18.427705596554379</v>
      </c>
      <c r="E193" s="6">
        <f t="shared" si="21"/>
        <v>17.739899999999999</v>
      </c>
      <c r="F193" s="6">
        <f t="shared" si="22"/>
        <v>1.0387716727013332</v>
      </c>
      <c r="G193">
        <f t="shared" si="23"/>
        <v>1.0987726434731997</v>
      </c>
      <c r="H193">
        <f t="shared" si="24"/>
        <v>19.492116817950215</v>
      </c>
      <c r="I193" s="4">
        <f t="shared" si="25"/>
        <v>1.0644112213958365</v>
      </c>
      <c r="J193" s="5">
        <f t="shared" si="26"/>
        <v>1.1329712482333765</v>
      </c>
      <c r="K193">
        <f t="shared" si="29"/>
        <v>2022</v>
      </c>
      <c r="L193">
        <f t="shared" si="30"/>
        <v>21</v>
      </c>
      <c r="M193">
        <v>669</v>
      </c>
      <c r="N193">
        <f t="shared" si="27"/>
        <v>29.307900000000004</v>
      </c>
      <c r="O193">
        <f t="shared" si="28"/>
        <v>32.202718757648192</v>
      </c>
    </row>
    <row r="194" spans="1:15" x14ac:dyDescent="0.25">
      <c r="A194">
        <v>2002</v>
      </c>
      <c r="B194" s="6">
        <v>22</v>
      </c>
      <c r="C194" s="6">
        <v>190</v>
      </c>
      <c r="D194" s="7">
        <v>19.289022245502483</v>
      </c>
      <c r="E194" s="6">
        <f t="shared" si="21"/>
        <v>17.763999999999999</v>
      </c>
      <c r="F194" s="6">
        <f t="shared" si="22"/>
        <v>1.0858490343111058</v>
      </c>
      <c r="G194">
        <f t="shared" si="23"/>
        <v>1.0686748327179663</v>
      </c>
      <c r="H194">
        <f t="shared" si="24"/>
        <v>18.983939728401953</v>
      </c>
      <c r="I194" s="4">
        <f t="shared" si="25"/>
        <v>-0.30508251710053003</v>
      </c>
      <c r="J194" s="5">
        <f t="shared" si="26"/>
        <v>9.3075342240395195E-2</v>
      </c>
      <c r="K194">
        <f t="shared" si="29"/>
        <v>2022</v>
      </c>
      <c r="L194">
        <f t="shared" si="30"/>
        <v>22</v>
      </c>
      <c r="M194">
        <v>670</v>
      </c>
      <c r="N194">
        <f t="shared" si="27"/>
        <v>29.332000000000001</v>
      </c>
      <c r="O194">
        <f t="shared" si="28"/>
        <v>31.346370193283388</v>
      </c>
    </row>
    <row r="195" spans="1:15" x14ac:dyDescent="0.25">
      <c r="A195">
        <v>2002</v>
      </c>
      <c r="B195" s="6">
        <v>23</v>
      </c>
      <c r="C195" s="6">
        <v>191</v>
      </c>
      <c r="D195" s="7">
        <v>17.552590728444798</v>
      </c>
      <c r="E195" s="6">
        <f t="shared" si="21"/>
        <v>17.7881</v>
      </c>
      <c r="F195" s="6">
        <f t="shared" si="22"/>
        <v>0.9867602907811851</v>
      </c>
      <c r="G195">
        <f t="shared" si="23"/>
        <v>1.0226211273669805</v>
      </c>
      <c r="H195">
        <f t="shared" si="24"/>
        <v>18.190486875716587</v>
      </c>
      <c r="I195" s="4">
        <f t="shared" si="25"/>
        <v>0.637896147271789</v>
      </c>
      <c r="J195" s="5">
        <f t="shared" si="26"/>
        <v>0.40691149470419191</v>
      </c>
      <c r="K195">
        <f t="shared" si="29"/>
        <v>2022</v>
      </c>
      <c r="L195">
        <f t="shared" si="30"/>
        <v>23</v>
      </c>
      <c r="M195">
        <v>671</v>
      </c>
      <c r="N195">
        <f t="shared" si="27"/>
        <v>29.356099999999998</v>
      </c>
      <c r="O195">
        <f t="shared" si="28"/>
        <v>30.020168077097814</v>
      </c>
    </row>
    <row r="196" spans="1:15" x14ac:dyDescent="0.25">
      <c r="A196">
        <v>2002</v>
      </c>
      <c r="B196" s="6">
        <v>24</v>
      </c>
      <c r="C196" s="6">
        <v>192</v>
      </c>
      <c r="D196" s="7">
        <v>15.992476457108079</v>
      </c>
      <c r="E196" s="6">
        <f t="shared" si="21"/>
        <v>17.812200000000001</v>
      </c>
      <c r="F196" s="6">
        <f t="shared" si="22"/>
        <v>0.89783836118548399</v>
      </c>
      <c r="G196">
        <f t="shared" si="23"/>
        <v>0.93068175118910013</v>
      </c>
      <c r="H196">
        <f t="shared" si="24"/>
        <v>16.577489488530489</v>
      </c>
      <c r="I196" s="4">
        <f t="shared" si="25"/>
        <v>0.58501303142240957</v>
      </c>
      <c r="J196" s="5">
        <f t="shared" si="26"/>
        <v>0.34224024693403715</v>
      </c>
      <c r="K196">
        <f t="shared" si="29"/>
        <v>2022</v>
      </c>
      <c r="L196">
        <f t="shared" si="30"/>
        <v>24</v>
      </c>
      <c r="M196">
        <v>672</v>
      </c>
      <c r="N196">
        <f t="shared" si="27"/>
        <v>29.380200000000002</v>
      </c>
      <c r="O196">
        <f t="shared" si="28"/>
        <v>27.343615986286</v>
      </c>
    </row>
    <row r="197" spans="1:15" x14ac:dyDescent="0.25">
      <c r="A197">
        <v>2003</v>
      </c>
      <c r="B197" s="6">
        <v>1</v>
      </c>
      <c r="C197" s="6">
        <v>193</v>
      </c>
      <c r="D197" s="7">
        <v>15.405101524798999</v>
      </c>
      <c r="E197" s="6">
        <f t="shared" si="21"/>
        <v>17.836300000000001</v>
      </c>
      <c r="F197" s="6">
        <f t="shared" si="22"/>
        <v>0.86369378877900671</v>
      </c>
      <c r="G197">
        <f t="shared" si="23"/>
        <v>0.88538261692870157</v>
      </c>
      <c r="H197">
        <f t="shared" si="24"/>
        <v>15.791949970325401</v>
      </c>
      <c r="I197" s="4">
        <f t="shared" si="25"/>
        <v>0.38684844552640207</v>
      </c>
      <c r="J197" s="5">
        <f t="shared" si="26"/>
        <v>0.14965171980619368</v>
      </c>
      <c r="K197">
        <f t="shared" si="29"/>
        <v>2023</v>
      </c>
      <c r="L197">
        <f t="shared" si="30"/>
        <v>1</v>
      </c>
      <c r="M197">
        <v>673</v>
      </c>
      <c r="N197">
        <f t="shared" si="27"/>
        <v>29.404299999999999</v>
      </c>
      <c r="O197">
        <f t="shared" si="28"/>
        <v>26.034056082956617</v>
      </c>
    </row>
    <row r="198" spans="1:15" x14ac:dyDescent="0.25">
      <c r="A198">
        <v>2003</v>
      </c>
      <c r="B198" s="6">
        <v>2</v>
      </c>
      <c r="C198" s="6">
        <v>194</v>
      </c>
      <c r="D198" s="7">
        <v>14.272106407256272</v>
      </c>
      <c r="E198" s="6">
        <f t="shared" ref="E198:E261" si="31">0.0241*C198+13.185</f>
        <v>17.860399999999998</v>
      </c>
      <c r="F198" s="6">
        <f t="shared" ref="F198:F261" si="32">D198/E198</f>
        <v>0.79909220438827089</v>
      </c>
      <c r="G198">
        <f t="shared" ref="G198:G261" si="33">AVERAGEIF($B$5:$B$484,B198,$F$5:$F$484)</f>
        <v>0.81608058960937524</v>
      </c>
      <c r="H198">
        <f t="shared" ref="H198:H261" si="34">E198*G198</f>
        <v>14.575525762659284</v>
      </c>
      <c r="I198" s="4">
        <f t="shared" ref="I198:I261" si="35">H198-D198</f>
        <v>0.30341935540301179</v>
      </c>
      <c r="J198" s="5">
        <f t="shared" ref="J198:J261" si="36">I198^2</f>
        <v>9.2063305233179182E-2</v>
      </c>
      <c r="K198">
        <f t="shared" si="29"/>
        <v>2023</v>
      </c>
      <c r="L198">
        <f t="shared" si="30"/>
        <v>2</v>
      </c>
      <c r="M198">
        <v>674</v>
      </c>
      <c r="N198">
        <f t="shared" ref="N198:N244" si="37">0.0241*M198+13.185</f>
        <v>29.428400000000003</v>
      </c>
      <c r="O198">
        <f t="shared" ref="O198:O244" si="38">N198*G198</f>
        <v>24.01594602326054</v>
      </c>
    </row>
    <row r="199" spans="1:15" x14ac:dyDescent="0.25">
      <c r="A199">
        <v>2003</v>
      </c>
      <c r="B199" s="6">
        <v>3</v>
      </c>
      <c r="C199" s="6">
        <v>195</v>
      </c>
      <c r="D199" s="7">
        <v>13.244507402994287</v>
      </c>
      <c r="E199" s="6">
        <f t="shared" si="31"/>
        <v>17.884499999999999</v>
      </c>
      <c r="F199" s="6">
        <f t="shared" si="32"/>
        <v>0.74055787989567989</v>
      </c>
      <c r="G199">
        <f t="shared" si="33"/>
        <v>0.77766543894918883</v>
      </c>
      <c r="H199">
        <f t="shared" si="34"/>
        <v>13.908157542886768</v>
      </c>
      <c r="I199" s="4">
        <f t="shared" si="35"/>
        <v>0.66365013989248034</v>
      </c>
      <c r="J199" s="5">
        <f t="shared" si="36"/>
        <v>0.44043150817930871</v>
      </c>
      <c r="K199">
        <f t="shared" si="29"/>
        <v>2023</v>
      </c>
      <c r="L199">
        <f t="shared" si="30"/>
        <v>3</v>
      </c>
      <c r="M199">
        <v>675</v>
      </c>
      <c r="N199">
        <f t="shared" si="37"/>
        <v>29.452500000000001</v>
      </c>
      <c r="O199">
        <f t="shared" si="38"/>
        <v>22.904191340650986</v>
      </c>
    </row>
    <row r="200" spans="1:15" x14ac:dyDescent="0.25">
      <c r="A200">
        <v>2003</v>
      </c>
      <c r="B200" s="6">
        <v>4</v>
      </c>
      <c r="C200" s="6">
        <v>196</v>
      </c>
      <c r="D200" s="7">
        <v>13.795672224878668</v>
      </c>
      <c r="E200" s="6">
        <f t="shared" si="31"/>
        <v>17.9086</v>
      </c>
      <c r="F200" s="6">
        <f t="shared" si="32"/>
        <v>0.77033783907612363</v>
      </c>
      <c r="G200">
        <f t="shared" si="33"/>
        <v>0.76737390098333624</v>
      </c>
      <c r="H200">
        <f t="shared" si="34"/>
        <v>13.742592243150176</v>
      </c>
      <c r="I200" s="4">
        <f t="shared" si="35"/>
        <v>-5.3079981728492598E-2</v>
      </c>
      <c r="J200" s="5">
        <f t="shared" si="36"/>
        <v>2.817484460297108E-3</v>
      </c>
      <c r="K200">
        <f t="shared" si="29"/>
        <v>2023</v>
      </c>
      <c r="L200">
        <f t="shared" si="30"/>
        <v>4</v>
      </c>
      <c r="M200">
        <v>676</v>
      </c>
      <c r="N200">
        <f t="shared" si="37"/>
        <v>29.476599999999998</v>
      </c>
      <c r="O200">
        <f t="shared" si="38"/>
        <v>22.619573529725407</v>
      </c>
    </row>
    <row r="201" spans="1:15" x14ac:dyDescent="0.25">
      <c r="A201">
        <v>2003</v>
      </c>
      <c r="B201" s="6">
        <v>5</v>
      </c>
      <c r="C201" s="6">
        <v>197</v>
      </c>
      <c r="D201" s="7">
        <v>13.259192080764519</v>
      </c>
      <c r="E201" s="6">
        <f t="shared" si="31"/>
        <v>17.932700000000001</v>
      </c>
      <c r="F201" s="6">
        <f t="shared" si="32"/>
        <v>0.73938626535683516</v>
      </c>
      <c r="G201">
        <f t="shared" si="33"/>
        <v>0.7473029267988418</v>
      </c>
      <c r="H201">
        <f t="shared" si="34"/>
        <v>13.40115919540559</v>
      </c>
      <c r="I201" s="4">
        <f t="shared" si="35"/>
        <v>0.14196711464107103</v>
      </c>
      <c r="J201" s="5">
        <f t="shared" si="36"/>
        <v>2.0154661639511007E-2</v>
      </c>
      <c r="K201">
        <f t="shared" si="29"/>
        <v>2023</v>
      </c>
      <c r="L201">
        <f t="shared" si="30"/>
        <v>5</v>
      </c>
      <c r="M201">
        <v>677</v>
      </c>
      <c r="N201">
        <f t="shared" si="37"/>
        <v>29.500700000000002</v>
      </c>
      <c r="O201">
        <f t="shared" si="38"/>
        <v>22.045959452614593</v>
      </c>
    </row>
    <row r="202" spans="1:15" x14ac:dyDescent="0.25">
      <c r="A202">
        <v>2003</v>
      </c>
      <c r="B202" s="6">
        <v>6</v>
      </c>
      <c r="C202" s="6">
        <v>198</v>
      </c>
      <c r="D202" s="7">
        <v>14.439499828421162</v>
      </c>
      <c r="E202" s="6">
        <f t="shared" si="31"/>
        <v>17.956800000000001</v>
      </c>
      <c r="F202" s="6">
        <f t="shared" si="32"/>
        <v>0.80412433331223609</v>
      </c>
      <c r="G202">
        <f t="shared" si="33"/>
        <v>0.77352436864525487</v>
      </c>
      <c r="H202">
        <f t="shared" si="34"/>
        <v>13.890022382889114</v>
      </c>
      <c r="I202" s="4">
        <f t="shared" si="35"/>
        <v>-0.54947744553204814</v>
      </c>
      <c r="J202" s="5">
        <f t="shared" si="36"/>
        <v>0.30192546314842494</v>
      </c>
      <c r="K202">
        <f t="shared" si="29"/>
        <v>2023</v>
      </c>
      <c r="L202">
        <f t="shared" si="30"/>
        <v>6</v>
      </c>
      <c r="M202">
        <v>678</v>
      </c>
      <c r="N202">
        <f t="shared" si="37"/>
        <v>29.524799999999999</v>
      </c>
      <c r="O202">
        <f t="shared" si="38"/>
        <v>22.838152279377422</v>
      </c>
    </row>
    <row r="203" spans="1:15" x14ac:dyDescent="0.25">
      <c r="A203">
        <v>2003</v>
      </c>
      <c r="B203" s="6">
        <v>7</v>
      </c>
      <c r="C203" s="6">
        <v>199</v>
      </c>
      <c r="D203" s="7">
        <v>14.491458174479266</v>
      </c>
      <c r="E203" s="6">
        <f t="shared" si="31"/>
        <v>17.980899999999998</v>
      </c>
      <c r="F203" s="6">
        <f t="shared" si="32"/>
        <v>0.80593619754735679</v>
      </c>
      <c r="G203">
        <f t="shared" si="33"/>
        <v>0.80364367718008745</v>
      </c>
      <c r="H203">
        <f t="shared" si="34"/>
        <v>14.450236595007434</v>
      </c>
      <c r="I203" s="4">
        <f t="shared" si="35"/>
        <v>-4.122157947183247E-2</v>
      </c>
      <c r="J203" s="5">
        <f t="shared" si="36"/>
        <v>1.6992186141526E-3</v>
      </c>
      <c r="K203">
        <f t="shared" si="29"/>
        <v>2023</v>
      </c>
      <c r="L203">
        <f t="shared" si="30"/>
        <v>7</v>
      </c>
      <c r="M203">
        <v>679</v>
      </c>
      <c r="N203">
        <f t="shared" si="37"/>
        <v>29.548900000000003</v>
      </c>
      <c r="O203">
        <f t="shared" si="38"/>
        <v>23.746786652626689</v>
      </c>
    </row>
    <row r="204" spans="1:15" x14ac:dyDescent="0.25">
      <c r="A204">
        <v>2003</v>
      </c>
      <c r="B204" s="6">
        <v>8</v>
      </c>
      <c r="C204" s="6">
        <v>200</v>
      </c>
      <c r="D204" s="7">
        <v>15.793775531039127</v>
      </c>
      <c r="E204" s="6">
        <f t="shared" si="31"/>
        <v>18.005000000000003</v>
      </c>
      <c r="F204" s="6">
        <f t="shared" si="32"/>
        <v>0.87718831052702728</v>
      </c>
      <c r="G204">
        <f t="shared" si="33"/>
        <v>0.87447269338725453</v>
      </c>
      <c r="H204">
        <f t="shared" si="34"/>
        <v>15.744880844437519</v>
      </c>
      <c r="I204" s="4">
        <f t="shared" si="35"/>
        <v>-4.8894686601608228E-2</v>
      </c>
      <c r="J204" s="5">
        <f t="shared" si="36"/>
        <v>2.390690377869487E-3</v>
      </c>
      <c r="K204">
        <f t="shared" si="29"/>
        <v>2023</v>
      </c>
      <c r="L204">
        <f t="shared" si="30"/>
        <v>8</v>
      </c>
      <c r="M204">
        <v>680</v>
      </c>
      <c r="N204">
        <f t="shared" si="37"/>
        <v>29.573</v>
      </c>
      <c r="O204">
        <f t="shared" si="38"/>
        <v>25.860780961541277</v>
      </c>
    </row>
    <row r="205" spans="1:15" x14ac:dyDescent="0.25">
      <c r="A205">
        <v>2003</v>
      </c>
      <c r="B205" s="6">
        <v>9</v>
      </c>
      <c r="C205" s="6">
        <v>201</v>
      </c>
      <c r="D205" s="7">
        <v>17.242610823634077</v>
      </c>
      <c r="E205" s="6">
        <f t="shared" si="31"/>
        <v>18.0291</v>
      </c>
      <c r="F205" s="6">
        <f t="shared" si="32"/>
        <v>0.95637668123389841</v>
      </c>
      <c r="G205">
        <f t="shared" si="33"/>
        <v>0.98103153377402952</v>
      </c>
      <c r="H205">
        <f t="shared" si="34"/>
        <v>17.687115625565355</v>
      </c>
      <c r="I205" s="4">
        <f t="shared" si="35"/>
        <v>0.44450480193127717</v>
      </c>
      <c r="J205" s="5">
        <f t="shared" si="36"/>
        <v>0.19758451893996395</v>
      </c>
      <c r="K205">
        <f t="shared" si="29"/>
        <v>2023</v>
      </c>
      <c r="L205">
        <f t="shared" si="30"/>
        <v>9</v>
      </c>
      <c r="M205">
        <v>681</v>
      </c>
      <c r="N205">
        <f t="shared" si="37"/>
        <v>29.597099999999998</v>
      </c>
      <c r="O205">
        <f t="shared" si="38"/>
        <v>29.035688408263326</v>
      </c>
    </row>
    <row r="206" spans="1:15" x14ac:dyDescent="0.25">
      <c r="A206">
        <v>2003</v>
      </c>
      <c r="B206" s="6">
        <v>10</v>
      </c>
      <c r="C206" s="6">
        <v>202</v>
      </c>
      <c r="D206" s="7">
        <v>18.327239597076655</v>
      </c>
      <c r="E206" s="6">
        <f t="shared" si="31"/>
        <v>18.0532</v>
      </c>
      <c r="F206" s="6">
        <f t="shared" si="32"/>
        <v>1.0151795580327396</v>
      </c>
      <c r="G206">
        <f t="shared" si="33"/>
        <v>1.018445354428468</v>
      </c>
      <c r="H206">
        <f t="shared" si="34"/>
        <v>18.386197672568017</v>
      </c>
      <c r="I206" s="4">
        <f t="shared" si="35"/>
        <v>5.8958075491361228E-2</v>
      </c>
      <c r="J206" s="5">
        <f t="shared" si="36"/>
        <v>3.4760546656450496E-3</v>
      </c>
      <c r="K206">
        <f t="shared" si="29"/>
        <v>2023</v>
      </c>
      <c r="L206">
        <f t="shared" si="30"/>
        <v>10</v>
      </c>
      <c r="M206">
        <v>682</v>
      </c>
      <c r="N206">
        <f t="shared" si="37"/>
        <v>29.621200000000002</v>
      </c>
      <c r="O206">
        <f t="shared" si="38"/>
        <v>30.167573532596538</v>
      </c>
    </row>
    <row r="207" spans="1:15" x14ac:dyDescent="0.25">
      <c r="A207">
        <v>2003</v>
      </c>
      <c r="B207" s="6">
        <v>11</v>
      </c>
      <c r="C207" s="6">
        <v>203</v>
      </c>
      <c r="D207" s="7">
        <v>18.992593650298257</v>
      </c>
      <c r="E207" s="6">
        <f t="shared" si="31"/>
        <v>18.077300000000001</v>
      </c>
      <c r="F207" s="6">
        <f t="shared" si="32"/>
        <v>1.050632210025737</v>
      </c>
      <c r="G207">
        <f t="shared" si="33"/>
        <v>1.0834348551684165</v>
      </c>
      <c r="H207">
        <f t="shared" si="34"/>
        <v>19.585576907336016</v>
      </c>
      <c r="I207" s="4">
        <f t="shared" si="35"/>
        <v>0.59298325703775845</v>
      </c>
      <c r="J207" s="5">
        <f t="shared" si="36"/>
        <v>0.3516291431271083</v>
      </c>
      <c r="K207">
        <f t="shared" si="29"/>
        <v>2023</v>
      </c>
      <c r="L207">
        <f t="shared" si="30"/>
        <v>11</v>
      </c>
      <c r="M207">
        <v>683</v>
      </c>
      <c r="N207">
        <f t="shared" si="37"/>
        <v>29.645299999999999</v>
      </c>
      <c r="O207">
        <f t="shared" si="38"/>
        <v>32.118751311924257</v>
      </c>
    </row>
    <row r="208" spans="1:15" x14ac:dyDescent="0.25">
      <c r="A208">
        <v>2003</v>
      </c>
      <c r="B208" s="6">
        <v>12</v>
      </c>
      <c r="C208" s="6">
        <v>204</v>
      </c>
      <c r="D208" s="7">
        <v>18.515271715514473</v>
      </c>
      <c r="E208" s="6">
        <f t="shared" si="31"/>
        <v>18.101400000000002</v>
      </c>
      <c r="F208" s="6">
        <f t="shared" si="32"/>
        <v>1.0228640721443905</v>
      </c>
      <c r="G208">
        <f t="shared" si="33"/>
        <v>1.0799238234350077</v>
      </c>
      <c r="H208">
        <f t="shared" si="34"/>
        <v>19.548133097526449</v>
      </c>
      <c r="I208" s="4">
        <f t="shared" si="35"/>
        <v>1.0328613820119763</v>
      </c>
      <c r="J208" s="5">
        <f t="shared" si="36"/>
        <v>1.0668026344516897</v>
      </c>
      <c r="K208">
        <f t="shared" si="29"/>
        <v>2023</v>
      </c>
      <c r="L208">
        <f t="shared" si="30"/>
        <v>12</v>
      </c>
      <c r="M208">
        <v>684</v>
      </c>
      <c r="N208">
        <f t="shared" si="37"/>
        <v>29.669400000000003</v>
      </c>
      <c r="O208">
        <f t="shared" si="38"/>
        <v>32.040691887022618</v>
      </c>
    </row>
    <row r="209" spans="1:15" x14ac:dyDescent="0.25">
      <c r="A209">
        <v>2003</v>
      </c>
      <c r="B209" s="6">
        <v>13</v>
      </c>
      <c r="C209" s="6">
        <v>205</v>
      </c>
      <c r="D209" s="7">
        <v>20.538930050461893</v>
      </c>
      <c r="E209" s="6">
        <f t="shared" si="31"/>
        <v>18.125500000000002</v>
      </c>
      <c r="F209" s="6">
        <f t="shared" si="32"/>
        <v>1.1331510882713245</v>
      </c>
      <c r="G209">
        <f t="shared" si="33"/>
        <v>1.1237079020474336</v>
      </c>
      <c r="H209">
        <f t="shared" si="34"/>
        <v>20.367767578560763</v>
      </c>
      <c r="I209" s="4">
        <f t="shared" si="35"/>
        <v>-0.17116247190113043</v>
      </c>
      <c r="J209" s="5">
        <f t="shared" si="36"/>
        <v>2.9296591787305263E-2</v>
      </c>
      <c r="K209">
        <f t="shared" si="29"/>
        <v>2023</v>
      </c>
      <c r="L209">
        <f t="shared" si="30"/>
        <v>13</v>
      </c>
      <c r="M209">
        <v>685</v>
      </c>
      <c r="N209">
        <f t="shared" si="37"/>
        <v>29.6935</v>
      </c>
      <c r="O209">
        <f t="shared" si="38"/>
        <v>33.366820589445474</v>
      </c>
    </row>
    <row r="210" spans="1:15" x14ac:dyDescent="0.25">
      <c r="A210">
        <v>2003</v>
      </c>
      <c r="B210" s="6">
        <v>14</v>
      </c>
      <c r="C210" s="6">
        <v>206</v>
      </c>
      <c r="D210" s="7">
        <v>20.887148080508837</v>
      </c>
      <c r="E210" s="6">
        <f t="shared" si="31"/>
        <v>18.1496</v>
      </c>
      <c r="F210" s="6">
        <f t="shared" si="32"/>
        <v>1.1508324194752964</v>
      </c>
      <c r="G210">
        <f t="shared" si="33"/>
        <v>1.1648023730103436</v>
      </c>
      <c r="H210">
        <f t="shared" si="34"/>
        <v>21.140697149188533</v>
      </c>
      <c r="I210" s="4">
        <f t="shared" si="35"/>
        <v>0.25354906867969618</v>
      </c>
      <c r="J210" s="5">
        <f t="shared" si="36"/>
        <v>6.4287130228341288E-2</v>
      </c>
      <c r="K210">
        <f t="shared" si="29"/>
        <v>2023</v>
      </c>
      <c r="L210">
        <f t="shared" si="30"/>
        <v>14</v>
      </c>
      <c r="M210">
        <v>686</v>
      </c>
      <c r="N210">
        <f t="shared" si="37"/>
        <v>29.717599999999997</v>
      </c>
      <c r="O210">
        <f t="shared" si="38"/>
        <v>34.615131000172184</v>
      </c>
    </row>
    <row r="211" spans="1:15" x14ac:dyDescent="0.25">
      <c r="A211">
        <v>2003</v>
      </c>
      <c r="B211" s="6">
        <v>15</v>
      </c>
      <c r="C211" s="6">
        <v>207</v>
      </c>
      <c r="D211" s="7">
        <v>21.81334911037403</v>
      </c>
      <c r="E211" s="6">
        <f t="shared" si="31"/>
        <v>18.1737</v>
      </c>
      <c r="F211" s="6">
        <f t="shared" si="32"/>
        <v>1.2002701216799017</v>
      </c>
      <c r="G211">
        <f t="shared" si="33"/>
        <v>1.1643202247726037</v>
      </c>
      <c r="H211">
        <f t="shared" si="34"/>
        <v>21.160006468949867</v>
      </c>
      <c r="I211" s="4">
        <f t="shared" si="35"/>
        <v>-0.65334264142416387</v>
      </c>
      <c r="J211" s="5">
        <f t="shared" si="36"/>
        <v>0.42685660710310358</v>
      </c>
      <c r="K211">
        <f t="shared" si="29"/>
        <v>2023</v>
      </c>
      <c r="L211">
        <f t="shared" si="30"/>
        <v>15</v>
      </c>
      <c r="M211">
        <v>687</v>
      </c>
      <c r="N211">
        <f t="shared" si="37"/>
        <v>29.741700000000002</v>
      </c>
      <c r="O211">
        <f t="shared" si="38"/>
        <v>34.628862829119349</v>
      </c>
    </row>
    <row r="212" spans="1:15" x14ac:dyDescent="0.25">
      <c r="A212">
        <v>2003</v>
      </c>
      <c r="B212" s="6">
        <v>16</v>
      </c>
      <c r="C212" s="6">
        <v>208</v>
      </c>
      <c r="D212" s="7">
        <v>20.38781272479147</v>
      </c>
      <c r="E212" s="6">
        <f t="shared" si="31"/>
        <v>18.197800000000001</v>
      </c>
      <c r="F212" s="6">
        <f t="shared" si="32"/>
        <v>1.1203449166817676</v>
      </c>
      <c r="G212">
        <f t="shared" si="33"/>
        <v>1.1859009887379446</v>
      </c>
      <c r="H212">
        <f t="shared" si="34"/>
        <v>21.580789012855369</v>
      </c>
      <c r="I212" s="4">
        <f t="shared" si="35"/>
        <v>1.1929762880638997</v>
      </c>
      <c r="J212" s="5">
        <f t="shared" si="36"/>
        <v>1.4231924238827205</v>
      </c>
      <c r="K212">
        <f t="shared" si="29"/>
        <v>2023</v>
      </c>
      <c r="L212">
        <f t="shared" si="30"/>
        <v>16</v>
      </c>
      <c r="M212">
        <v>688</v>
      </c>
      <c r="N212">
        <f t="shared" si="37"/>
        <v>29.765799999999999</v>
      </c>
      <c r="O212">
        <f t="shared" si="38"/>
        <v>35.29929165057591</v>
      </c>
    </row>
    <row r="213" spans="1:15" x14ac:dyDescent="0.25">
      <c r="A213">
        <v>2003</v>
      </c>
      <c r="B213" s="6">
        <v>17</v>
      </c>
      <c r="C213" s="6">
        <v>209</v>
      </c>
      <c r="D213" s="7">
        <v>21.893803580936751</v>
      </c>
      <c r="E213" s="6">
        <f t="shared" si="31"/>
        <v>18.221900000000002</v>
      </c>
      <c r="F213" s="6">
        <f t="shared" si="32"/>
        <v>1.2015104671267403</v>
      </c>
      <c r="G213">
        <f t="shared" si="33"/>
        <v>1.1807994323562849</v>
      </c>
      <c r="H213">
        <f t="shared" si="34"/>
        <v>21.516409176452989</v>
      </c>
      <c r="I213" s="4">
        <f t="shared" si="35"/>
        <v>-0.37739440448376271</v>
      </c>
      <c r="J213" s="5">
        <f t="shared" si="36"/>
        <v>0.1424265365356539</v>
      </c>
      <c r="K213">
        <f t="shared" si="29"/>
        <v>2023</v>
      </c>
      <c r="L213">
        <f t="shared" si="30"/>
        <v>17</v>
      </c>
      <c r="M213">
        <v>689</v>
      </c>
      <c r="N213">
        <f t="shared" si="37"/>
        <v>29.789900000000003</v>
      </c>
      <c r="O213">
        <f t="shared" si="38"/>
        <v>35.175897009950496</v>
      </c>
    </row>
    <row r="214" spans="1:15" x14ac:dyDescent="0.25">
      <c r="A214">
        <v>2003</v>
      </c>
      <c r="B214" s="6">
        <v>18</v>
      </c>
      <c r="C214" s="6">
        <v>210</v>
      </c>
      <c r="D214" s="7">
        <v>21.325805242739769</v>
      </c>
      <c r="E214" s="6">
        <f t="shared" si="31"/>
        <v>18.246000000000002</v>
      </c>
      <c r="F214" s="6">
        <f t="shared" si="32"/>
        <v>1.1687934474810788</v>
      </c>
      <c r="G214">
        <f t="shared" si="33"/>
        <v>1.1931644612882875</v>
      </c>
      <c r="H214">
        <f t="shared" si="34"/>
        <v>21.770478760666094</v>
      </c>
      <c r="I214" s="4">
        <f t="shared" si="35"/>
        <v>0.4446735179263257</v>
      </c>
      <c r="J214" s="5">
        <f t="shared" si="36"/>
        <v>0.1977345375449743</v>
      </c>
      <c r="K214">
        <f t="shared" si="29"/>
        <v>2023</v>
      </c>
      <c r="L214">
        <f t="shared" si="30"/>
        <v>18</v>
      </c>
      <c r="M214">
        <v>690</v>
      </c>
      <c r="N214">
        <f t="shared" si="37"/>
        <v>29.814</v>
      </c>
      <c r="O214">
        <f t="shared" si="38"/>
        <v>35.573005248849</v>
      </c>
    </row>
    <row r="215" spans="1:15" x14ac:dyDescent="0.25">
      <c r="A215">
        <v>2003</v>
      </c>
      <c r="B215" s="6">
        <v>19</v>
      </c>
      <c r="C215" s="6">
        <v>211</v>
      </c>
      <c r="D215" s="7">
        <v>20.706720137158751</v>
      </c>
      <c r="E215" s="6">
        <f t="shared" si="31"/>
        <v>18.270099999999999</v>
      </c>
      <c r="F215" s="6">
        <f t="shared" si="32"/>
        <v>1.1333665462782772</v>
      </c>
      <c r="G215">
        <f t="shared" si="33"/>
        <v>1.144719425159507</v>
      </c>
      <c r="H215">
        <f t="shared" si="34"/>
        <v>20.914138369606707</v>
      </c>
      <c r="I215" s="4">
        <f t="shared" si="35"/>
        <v>0.20741823244795654</v>
      </c>
      <c r="J215" s="5">
        <f t="shared" si="36"/>
        <v>4.3022323151834532E-2</v>
      </c>
      <c r="K215">
        <f t="shared" si="29"/>
        <v>2023</v>
      </c>
      <c r="L215">
        <f t="shared" si="30"/>
        <v>19</v>
      </c>
      <c r="M215">
        <v>691</v>
      </c>
      <c r="N215">
        <f t="shared" si="37"/>
        <v>29.838099999999997</v>
      </c>
      <c r="O215">
        <f t="shared" si="38"/>
        <v>34.156252679851882</v>
      </c>
    </row>
    <row r="216" spans="1:15" x14ac:dyDescent="0.25">
      <c r="A216">
        <v>2003</v>
      </c>
      <c r="B216" s="6">
        <v>20</v>
      </c>
      <c r="C216" s="6">
        <v>212</v>
      </c>
      <c r="D216" s="7">
        <v>20.804296018153607</v>
      </c>
      <c r="E216" s="6">
        <f t="shared" si="31"/>
        <v>18.2942</v>
      </c>
      <c r="F216" s="6">
        <f t="shared" si="32"/>
        <v>1.1372072032750056</v>
      </c>
      <c r="G216">
        <f t="shared" si="33"/>
        <v>1.1205175682242119</v>
      </c>
      <c r="H216">
        <f t="shared" si="34"/>
        <v>20.498972496607376</v>
      </c>
      <c r="I216" s="4">
        <f t="shared" si="35"/>
        <v>-0.30532352154623155</v>
      </c>
      <c r="J216" s="5">
        <f t="shared" si="36"/>
        <v>9.322245280939212E-2</v>
      </c>
      <c r="K216">
        <f t="shared" si="29"/>
        <v>2023</v>
      </c>
      <c r="L216">
        <f t="shared" si="30"/>
        <v>20</v>
      </c>
      <c r="M216">
        <v>692</v>
      </c>
      <c r="N216">
        <f t="shared" si="37"/>
        <v>29.862200000000001</v>
      </c>
      <c r="O216">
        <f t="shared" si="38"/>
        <v>33.461119725825064</v>
      </c>
    </row>
    <row r="217" spans="1:15" x14ac:dyDescent="0.25">
      <c r="A217">
        <v>2003</v>
      </c>
      <c r="B217" s="6">
        <v>21</v>
      </c>
      <c r="C217" s="6">
        <v>213</v>
      </c>
      <c r="D217" s="7">
        <v>21.342378956703342</v>
      </c>
      <c r="E217" s="6">
        <f t="shared" si="31"/>
        <v>18.318300000000001</v>
      </c>
      <c r="F217" s="6">
        <f t="shared" si="32"/>
        <v>1.1650851310822152</v>
      </c>
      <c r="G217">
        <f t="shared" si="33"/>
        <v>1.0987726434731997</v>
      </c>
      <c r="H217">
        <f t="shared" si="34"/>
        <v>20.127646914935116</v>
      </c>
      <c r="I217" s="4">
        <f t="shared" si="35"/>
        <v>-1.2147320417682259</v>
      </c>
      <c r="J217" s="5">
        <f t="shared" si="36"/>
        <v>1.475573933298403</v>
      </c>
      <c r="K217">
        <f t="shared" si="29"/>
        <v>2023</v>
      </c>
      <c r="L217">
        <f t="shared" si="30"/>
        <v>21</v>
      </c>
      <c r="M217">
        <v>693</v>
      </c>
      <c r="N217">
        <f t="shared" si="37"/>
        <v>29.886299999999999</v>
      </c>
      <c r="O217">
        <f t="shared" si="38"/>
        <v>32.838248854633086</v>
      </c>
    </row>
    <row r="218" spans="1:15" x14ac:dyDescent="0.25">
      <c r="A218">
        <v>2003</v>
      </c>
      <c r="B218" s="6">
        <v>22</v>
      </c>
      <c r="C218" s="6">
        <v>214</v>
      </c>
      <c r="D218" s="7">
        <v>18.094310472001499</v>
      </c>
      <c r="E218" s="6">
        <f t="shared" si="31"/>
        <v>18.342400000000001</v>
      </c>
      <c r="F218" s="6">
        <f t="shared" si="32"/>
        <v>0.98647453288563647</v>
      </c>
      <c r="G218">
        <f t="shared" si="33"/>
        <v>1.0686748327179663</v>
      </c>
      <c r="H218">
        <f t="shared" si="34"/>
        <v>19.602061251646028</v>
      </c>
      <c r="I218" s="4">
        <f t="shared" si="35"/>
        <v>1.5077507796445282</v>
      </c>
      <c r="J218" s="5">
        <f t="shared" si="36"/>
        <v>2.2733124135186826</v>
      </c>
      <c r="K218">
        <f t="shared" si="29"/>
        <v>2023</v>
      </c>
      <c r="L218">
        <f t="shared" si="30"/>
        <v>22</v>
      </c>
      <c r="M218">
        <v>694</v>
      </c>
      <c r="N218">
        <f t="shared" si="37"/>
        <v>29.910400000000003</v>
      </c>
      <c r="O218">
        <f t="shared" si="38"/>
        <v>31.964491716527462</v>
      </c>
    </row>
    <row r="219" spans="1:15" x14ac:dyDescent="0.25">
      <c r="A219">
        <v>2003</v>
      </c>
      <c r="B219" s="6">
        <v>23</v>
      </c>
      <c r="C219" s="6">
        <v>215</v>
      </c>
      <c r="D219" s="7">
        <v>17.149320690100947</v>
      </c>
      <c r="E219" s="6">
        <f t="shared" si="31"/>
        <v>18.366500000000002</v>
      </c>
      <c r="F219" s="6">
        <f t="shared" si="32"/>
        <v>0.93372829282122038</v>
      </c>
      <c r="G219">
        <f t="shared" si="33"/>
        <v>1.0226211273669805</v>
      </c>
      <c r="H219">
        <f t="shared" si="34"/>
        <v>18.781970935785651</v>
      </c>
      <c r="I219" s="4">
        <f t="shared" si="35"/>
        <v>1.6326502456847045</v>
      </c>
      <c r="J219" s="5">
        <f t="shared" si="36"/>
        <v>2.6655468247343261</v>
      </c>
      <c r="K219">
        <f t="shared" si="29"/>
        <v>2023</v>
      </c>
      <c r="L219">
        <f t="shared" si="30"/>
        <v>23</v>
      </c>
      <c r="M219">
        <v>695</v>
      </c>
      <c r="N219">
        <f t="shared" si="37"/>
        <v>29.9345</v>
      </c>
      <c r="O219">
        <f t="shared" si="38"/>
        <v>30.611652137166878</v>
      </c>
    </row>
    <row r="220" spans="1:15" x14ac:dyDescent="0.25">
      <c r="A220">
        <v>2003</v>
      </c>
      <c r="B220" s="6">
        <v>24</v>
      </c>
      <c r="C220" s="6">
        <v>216</v>
      </c>
      <c r="D220" s="7">
        <v>17.22948590748377</v>
      </c>
      <c r="E220" s="6">
        <f t="shared" si="31"/>
        <v>18.390599999999999</v>
      </c>
      <c r="F220" s="6">
        <f t="shared" si="32"/>
        <v>0.93686371882830199</v>
      </c>
      <c r="G220">
        <f t="shared" si="33"/>
        <v>0.93068175118910013</v>
      </c>
      <c r="H220">
        <f t="shared" si="34"/>
        <v>17.115795813418263</v>
      </c>
      <c r="I220" s="4">
        <f t="shared" si="35"/>
        <v>-0.11369009406550745</v>
      </c>
      <c r="J220" s="5">
        <f t="shared" si="36"/>
        <v>1.2925437488623933E-2</v>
      </c>
      <c r="K220">
        <f t="shared" si="29"/>
        <v>2023</v>
      </c>
      <c r="L220">
        <f t="shared" si="30"/>
        <v>24</v>
      </c>
      <c r="M220">
        <v>696</v>
      </c>
      <c r="N220">
        <f t="shared" si="37"/>
        <v>29.958599999999997</v>
      </c>
      <c r="O220">
        <f t="shared" si="38"/>
        <v>27.881922311173771</v>
      </c>
    </row>
    <row r="221" spans="1:15" x14ac:dyDescent="0.25">
      <c r="A221">
        <v>2004</v>
      </c>
      <c r="B221" s="6">
        <v>1</v>
      </c>
      <c r="C221" s="6">
        <v>217</v>
      </c>
      <c r="D221" s="7">
        <v>16.950460517573713</v>
      </c>
      <c r="E221" s="6">
        <f t="shared" si="31"/>
        <v>18.4147</v>
      </c>
      <c r="F221" s="6">
        <f t="shared" si="32"/>
        <v>0.92048529259633405</v>
      </c>
      <c r="G221">
        <f t="shared" si="33"/>
        <v>0.88538261692870157</v>
      </c>
      <c r="H221">
        <f t="shared" si="34"/>
        <v>16.304055275956962</v>
      </c>
      <c r="I221" s="4">
        <f t="shared" si="35"/>
        <v>-0.64640524161675117</v>
      </c>
      <c r="J221" s="5">
        <f t="shared" si="36"/>
        <v>0.41783973638961047</v>
      </c>
      <c r="K221">
        <f t="shared" si="29"/>
        <v>2024</v>
      </c>
      <c r="L221">
        <f t="shared" si="30"/>
        <v>1</v>
      </c>
      <c r="M221">
        <v>697</v>
      </c>
      <c r="N221">
        <f t="shared" si="37"/>
        <v>29.982700000000001</v>
      </c>
      <c r="O221">
        <f t="shared" si="38"/>
        <v>26.546161388588182</v>
      </c>
    </row>
    <row r="222" spans="1:15" x14ac:dyDescent="0.25">
      <c r="A222">
        <v>2004</v>
      </c>
      <c r="B222" s="6">
        <v>2</v>
      </c>
      <c r="C222" s="6">
        <v>218</v>
      </c>
      <c r="D222" s="7">
        <v>14.370696514244006</v>
      </c>
      <c r="E222" s="6">
        <f t="shared" si="31"/>
        <v>18.438800000000001</v>
      </c>
      <c r="F222" s="6">
        <f t="shared" si="32"/>
        <v>0.7793726551751744</v>
      </c>
      <c r="G222">
        <f t="shared" si="33"/>
        <v>0.81608058960937524</v>
      </c>
      <c r="H222">
        <f t="shared" si="34"/>
        <v>15.047546775689348</v>
      </c>
      <c r="I222" s="4">
        <f t="shared" si="35"/>
        <v>0.67685026144534177</v>
      </c>
      <c r="J222" s="5">
        <f t="shared" si="36"/>
        <v>0.45812627641862752</v>
      </c>
      <c r="K222">
        <f t="shared" ref="K222:K244" si="39">K198+1</f>
        <v>2024</v>
      </c>
      <c r="L222">
        <f t="shared" ref="L222:L244" si="40">L198</f>
        <v>2</v>
      </c>
      <c r="M222">
        <v>698</v>
      </c>
      <c r="N222">
        <f t="shared" si="37"/>
        <v>30.006799999999998</v>
      </c>
      <c r="O222">
        <f t="shared" si="38"/>
        <v>24.487967036290598</v>
      </c>
    </row>
    <row r="223" spans="1:15" x14ac:dyDescent="0.25">
      <c r="A223">
        <v>2004</v>
      </c>
      <c r="B223" s="6">
        <v>3</v>
      </c>
      <c r="C223" s="6">
        <v>219</v>
      </c>
      <c r="D223" s="7">
        <v>12.687666125978136</v>
      </c>
      <c r="E223" s="6">
        <f t="shared" si="31"/>
        <v>18.462900000000001</v>
      </c>
      <c r="F223" s="6">
        <f t="shared" si="32"/>
        <v>0.68719790097861855</v>
      </c>
      <c r="G223">
        <f t="shared" si="33"/>
        <v>0.77766543894918883</v>
      </c>
      <c r="H223">
        <f t="shared" si="34"/>
        <v>14.357959232774979</v>
      </c>
      <c r="I223" s="4">
        <f t="shared" si="35"/>
        <v>1.6702931067968425</v>
      </c>
      <c r="J223" s="5">
        <f t="shared" si="36"/>
        <v>2.7898790626130485</v>
      </c>
      <c r="K223">
        <f t="shared" si="39"/>
        <v>2024</v>
      </c>
      <c r="L223">
        <f t="shared" si="40"/>
        <v>3</v>
      </c>
      <c r="M223">
        <v>699</v>
      </c>
      <c r="N223">
        <f t="shared" si="37"/>
        <v>30.030900000000003</v>
      </c>
      <c r="O223">
        <f t="shared" si="38"/>
        <v>23.353993030539197</v>
      </c>
    </row>
    <row r="224" spans="1:15" x14ac:dyDescent="0.25">
      <c r="A224">
        <v>2004</v>
      </c>
      <c r="B224" s="6">
        <v>4</v>
      </c>
      <c r="C224" s="6">
        <v>220</v>
      </c>
      <c r="D224" s="7">
        <v>13.147533084032377</v>
      </c>
      <c r="E224" s="6">
        <f t="shared" si="31"/>
        <v>18.487000000000002</v>
      </c>
      <c r="F224" s="6">
        <f t="shared" si="32"/>
        <v>0.71117721014942259</v>
      </c>
      <c r="G224">
        <f t="shared" si="33"/>
        <v>0.76737390098333624</v>
      </c>
      <c r="H224">
        <f t="shared" si="34"/>
        <v>14.186441307478939</v>
      </c>
      <c r="I224" s="4">
        <f t="shared" si="35"/>
        <v>1.0389082234465619</v>
      </c>
      <c r="J224" s="5">
        <f t="shared" si="36"/>
        <v>1.0793302967448912</v>
      </c>
      <c r="K224">
        <f t="shared" si="39"/>
        <v>2024</v>
      </c>
      <c r="L224">
        <f t="shared" si="40"/>
        <v>4</v>
      </c>
      <c r="M224">
        <v>700</v>
      </c>
      <c r="N224">
        <f t="shared" si="37"/>
        <v>30.055</v>
      </c>
      <c r="O224">
        <f t="shared" si="38"/>
        <v>23.06342259405417</v>
      </c>
    </row>
    <row r="225" spans="1:15" x14ac:dyDescent="0.25">
      <c r="A225">
        <v>2004</v>
      </c>
      <c r="B225" s="6">
        <v>5</v>
      </c>
      <c r="C225" s="6">
        <v>221</v>
      </c>
      <c r="D225" s="7">
        <v>13.754437849231129</v>
      </c>
      <c r="E225" s="6">
        <f t="shared" si="31"/>
        <v>18.511099999999999</v>
      </c>
      <c r="F225" s="6">
        <f t="shared" si="32"/>
        <v>0.7430373046027049</v>
      </c>
      <c r="G225">
        <f t="shared" si="33"/>
        <v>0.7473029267988418</v>
      </c>
      <c r="H225">
        <f t="shared" si="34"/>
        <v>13.833399208266039</v>
      </c>
      <c r="I225" s="4">
        <f t="shared" si="35"/>
        <v>7.8961359034909862E-2</v>
      </c>
      <c r="J225" s="5">
        <f t="shared" si="36"/>
        <v>6.2348962206399414E-3</v>
      </c>
      <c r="K225">
        <f t="shared" si="39"/>
        <v>2024</v>
      </c>
      <c r="L225">
        <f t="shared" si="40"/>
        <v>5</v>
      </c>
      <c r="M225">
        <v>701</v>
      </c>
      <c r="N225">
        <f t="shared" si="37"/>
        <v>30.079100000000004</v>
      </c>
      <c r="O225">
        <f t="shared" si="38"/>
        <v>22.478199465475047</v>
      </c>
    </row>
    <row r="226" spans="1:15" x14ac:dyDescent="0.25">
      <c r="A226">
        <v>2004</v>
      </c>
      <c r="B226" s="6">
        <v>6</v>
      </c>
      <c r="C226" s="6">
        <v>222</v>
      </c>
      <c r="D226" s="7">
        <v>14.289082673823126</v>
      </c>
      <c r="E226" s="6">
        <f t="shared" si="31"/>
        <v>18.5352</v>
      </c>
      <c r="F226" s="6">
        <f t="shared" si="32"/>
        <v>0.77091602323272079</v>
      </c>
      <c r="G226">
        <f t="shared" si="33"/>
        <v>0.77352436864525487</v>
      </c>
      <c r="H226">
        <f t="shared" si="34"/>
        <v>14.337428877713528</v>
      </c>
      <c r="I226" s="4">
        <f t="shared" si="35"/>
        <v>4.8346203890401895E-2</v>
      </c>
      <c r="J226" s="5">
        <f t="shared" si="36"/>
        <v>2.3373554306123112E-3</v>
      </c>
      <c r="K226">
        <f t="shared" si="39"/>
        <v>2024</v>
      </c>
      <c r="L226">
        <f t="shared" si="40"/>
        <v>6</v>
      </c>
      <c r="M226">
        <v>702</v>
      </c>
      <c r="N226">
        <f t="shared" si="37"/>
        <v>30.103200000000001</v>
      </c>
      <c r="O226">
        <f t="shared" si="38"/>
        <v>23.285558774201839</v>
      </c>
    </row>
    <row r="227" spans="1:15" x14ac:dyDescent="0.25">
      <c r="A227">
        <v>2004</v>
      </c>
      <c r="B227" s="6">
        <v>7</v>
      </c>
      <c r="C227" s="6">
        <v>223</v>
      </c>
      <c r="D227" s="7">
        <v>14.007504206306699</v>
      </c>
      <c r="E227" s="6">
        <f t="shared" si="31"/>
        <v>18.5593</v>
      </c>
      <c r="F227" s="6">
        <f t="shared" si="32"/>
        <v>0.7547431318156772</v>
      </c>
      <c r="G227">
        <f t="shared" si="33"/>
        <v>0.80364367718008745</v>
      </c>
      <c r="H227">
        <f t="shared" si="34"/>
        <v>14.915064097888397</v>
      </c>
      <c r="I227" s="4">
        <f t="shared" si="35"/>
        <v>0.90755989158169825</v>
      </c>
      <c r="J227" s="5">
        <f t="shared" si="36"/>
        <v>0.82366495680778384</v>
      </c>
      <c r="K227">
        <f t="shared" si="39"/>
        <v>2024</v>
      </c>
      <c r="L227">
        <f t="shared" si="40"/>
        <v>7</v>
      </c>
      <c r="M227">
        <v>703</v>
      </c>
      <c r="N227">
        <f t="shared" si="37"/>
        <v>30.127299999999998</v>
      </c>
      <c r="O227">
        <f t="shared" si="38"/>
        <v>24.211614155507647</v>
      </c>
    </row>
    <row r="228" spans="1:15" x14ac:dyDescent="0.25">
      <c r="A228">
        <v>2004</v>
      </c>
      <c r="B228" s="6">
        <v>8</v>
      </c>
      <c r="C228" s="6">
        <v>224</v>
      </c>
      <c r="D228" s="7">
        <v>15.524353340659012</v>
      </c>
      <c r="E228" s="6">
        <f t="shared" si="31"/>
        <v>18.583400000000001</v>
      </c>
      <c r="F228" s="6">
        <f t="shared" si="32"/>
        <v>0.8353882142481468</v>
      </c>
      <c r="G228">
        <f t="shared" si="33"/>
        <v>0.87447269338725453</v>
      </c>
      <c r="H228">
        <f t="shared" si="34"/>
        <v>16.250675850292708</v>
      </c>
      <c r="I228" s="4">
        <f t="shared" si="35"/>
        <v>0.72632250963369671</v>
      </c>
      <c r="J228" s="5">
        <f t="shared" si="36"/>
        <v>0.52754438800059145</v>
      </c>
      <c r="K228">
        <f t="shared" si="39"/>
        <v>2024</v>
      </c>
      <c r="L228">
        <f t="shared" si="40"/>
        <v>8</v>
      </c>
      <c r="M228">
        <v>704</v>
      </c>
      <c r="N228">
        <f t="shared" si="37"/>
        <v>30.151400000000002</v>
      </c>
      <c r="O228">
        <f t="shared" si="38"/>
        <v>26.366575967396468</v>
      </c>
    </row>
    <row r="229" spans="1:15" x14ac:dyDescent="0.25">
      <c r="A229">
        <v>2004</v>
      </c>
      <c r="B229" s="6">
        <v>9</v>
      </c>
      <c r="C229" s="6">
        <v>225</v>
      </c>
      <c r="D229" s="7">
        <v>17.965990628764271</v>
      </c>
      <c r="E229" s="6">
        <f t="shared" si="31"/>
        <v>18.607500000000002</v>
      </c>
      <c r="F229" s="6">
        <f t="shared" si="32"/>
        <v>0.96552415041054784</v>
      </c>
      <c r="G229">
        <f t="shared" si="33"/>
        <v>0.98103153377402952</v>
      </c>
      <c r="H229">
        <f t="shared" si="34"/>
        <v>18.254544264700257</v>
      </c>
      <c r="I229" s="4">
        <f t="shared" si="35"/>
        <v>0.28855363593598682</v>
      </c>
      <c r="J229" s="5">
        <f t="shared" si="36"/>
        <v>8.3263200811878019E-2</v>
      </c>
      <c r="K229">
        <f t="shared" si="39"/>
        <v>2024</v>
      </c>
      <c r="L229">
        <f t="shared" si="40"/>
        <v>9</v>
      </c>
      <c r="M229">
        <v>705</v>
      </c>
      <c r="N229">
        <f t="shared" si="37"/>
        <v>30.1755</v>
      </c>
      <c r="O229">
        <f t="shared" si="38"/>
        <v>29.603117047398229</v>
      </c>
    </row>
    <row r="230" spans="1:15" x14ac:dyDescent="0.25">
      <c r="A230">
        <v>2004</v>
      </c>
      <c r="B230" s="6">
        <v>10</v>
      </c>
      <c r="C230" s="6">
        <v>226</v>
      </c>
      <c r="D230" s="7">
        <v>18.790299748484461</v>
      </c>
      <c r="E230" s="6">
        <f t="shared" si="31"/>
        <v>18.631599999999999</v>
      </c>
      <c r="F230" s="6">
        <f t="shared" si="32"/>
        <v>1.0085177734861452</v>
      </c>
      <c r="G230">
        <f t="shared" si="33"/>
        <v>1.018445354428468</v>
      </c>
      <c r="H230">
        <f t="shared" si="34"/>
        <v>18.975266465569444</v>
      </c>
      <c r="I230" s="4">
        <f t="shared" si="35"/>
        <v>0.18496671708498269</v>
      </c>
      <c r="J230" s="5">
        <f t="shared" si="36"/>
        <v>3.4212686429196025E-2</v>
      </c>
      <c r="K230">
        <f t="shared" si="39"/>
        <v>2024</v>
      </c>
      <c r="L230">
        <f t="shared" si="40"/>
        <v>10</v>
      </c>
      <c r="M230">
        <v>706</v>
      </c>
      <c r="N230">
        <f t="shared" si="37"/>
        <v>30.199600000000004</v>
      </c>
      <c r="O230">
        <f t="shared" si="38"/>
        <v>30.756642325597966</v>
      </c>
    </row>
    <row r="231" spans="1:15" x14ac:dyDescent="0.25">
      <c r="A231">
        <v>2004</v>
      </c>
      <c r="B231" s="6">
        <v>11</v>
      </c>
      <c r="C231" s="6">
        <v>227</v>
      </c>
      <c r="D231" s="7">
        <v>19.041192119218351</v>
      </c>
      <c r="E231" s="6">
        <f t="shared" si="31"/>
        <v>18.6557</v>
      </c>
      <c r="F231" s="6">
        <f t="shared" si="32"/>
        <v>1.0206635033377656</v>
      </c>
      <c r="G231">
        <f t="shared" si="33"/>
        <v>1.0834348551684165</v>
      </c>
      <c r="H231">
        <f t="shared" si="34"/>
        <v>20.212235627565427</v>
      </c>
      <c r="I231" s="4">
        <f t="shared" si="35"/>
        <v>1.1710435083470756</v>
      </c>
      <c r="J231" s="5">
        <f t="shared" si="36"/>
        <v>1.3713428984418272</v>
      </c>
      <c r="K231">
        <f t="shared" si="39"/>
        <v>2024</v>
      </c>
      <c r="L231">
        <f t="shared" si="40"/>
        <v>11</v>
      </c>
      <c r="M231">
        <v>707</v>
      </c>
      <c r="N231">
        <f t="shared" si="37"/>
        <v>30.223700000000001</v>
      </c>
      <c r="O231">
        <f t="shared" si="38"/>
        <v>32.745410032153671</v>
      </c>
    </row>
    <row r="232" spans="1:15" x14ac:dyDescent="0.25">
      <c r="A232">
        <v>2004</v>
      </c>
      <c r="B232" s="6">
        <v>12</v>
      </c>
      <c r="C232" s="6">
        <v>228</v>
      </c>
      <c r="D232" s="7">
        <v>20.417867351452998</v>
      </c>
      <c r="E232" s="6">
        <f t="shared" si="31"/>
        <v>18.6798</v>
      </c>
      <c r="F232" s="6">
        <f t="shared" si="32"/>
        <v>1.0930452869652243</v>
      </c>
      <c r="G232">
        <f t="shared" si="33"/>
        <v>1.0799238234350077</v>
      </c>
      <c r="H232">
        <f t="shared" si="34"/>
        <v>20.172761037001258</v>
      </c>
      <c r="I232" s="4">
        <f t="shared" si="35"/>
        <v>-0.24510631445173914</v>
      </c>
      <c r="J232" s="5">
        <f t="shared" si="36"/>
        <v>6.0077105384114829E-2</v>
      </c>
      <c r="K232">
        <f t="shared" si="39"/>
        <v>2024</v>
      </c>
      <c r="L232">
        <f t="shared" si="40"/>
        <v>12</v>
      </c>
      <c r="M232">
        <v>708</v>
      </c>
      <c r="N232">
        <f t="shared" si="37"/>
        <v>30.247799999999998</v>
      </c>
      <c r="O232">
        <f t="shared" si="38"/>
        <v>32.665319826497424</v>
      </c>
    </row>
    <row r="233" spans="1:15" x14ac:dyDescent="0.25">
      <c r="A233">
        <v>2004</v>
      </c>
      <c r="B233" s="6">
        <v>13</v>
      </c>
      <c r="C233" s="6">
        <v>229</v>
      </c>
      <c r="D233" s="7">
        <v>19.9247414309413</v>
      </c>
      <c r="E233" s="6">
        <f t="shared" si="31"/>
        <v>18.703900000000001</v>
      </c>
      <c r="F233" s="6">
        <f t="shared" si="32"/>
        <v>1.0652720251360037</v>
      </c>
      <c r="G233">
        <f t="shared" si="33"/>
        <v>1.1237079020474336</v>
      </c>
      <c r="H233">
        <f t="shared" si="34"/>
        <v>21.017720229104995</v>
      </c>
      <c r="I233" s="4">
        <f t="shared" si="35"/>
        <v>1.0929787981636956</v>
      </c>
      <c r="J233" s="5">
        <f t="shared" si="36"/>
        <v>1.1946026532353564</v>
      </c>
      <c r="K233">
        <f t="shared" si="39"/>
        <v>2024</v>
      </c>
      <c r="L233">
        <f t="shared" si="40"/>
        <v>13</v>
      </c>
      <c r="M233">
        <v>709</v>
      </c>
      <c r="N233">
        <f t="shared" si="37"/>
        <v>30.271900000000002</v>
      </c>
      <c r="O233">
        <f t="shared" si="38"/>
        <v>34.01677323998971</v>
      </c>
    </row>
    <row r="234" spans="1:15" x14ac:dyDescent="0.25">
      <c r="A234">
        <v>2004</v>
      </c>
      <c r="B234" s="6">
        <v>14</v>
      </c>
      <c r="C234" s="6">
        <v>230</v>
      </c>
      <c r="D234" s="7">
        <v>20.399497437979083</v>
      </c>
      <c r="E234" s="6">
        <f t="shared" si="31"/>
        <v>18.728000000000002</v>
      </c>
      <c r="F234" s="6">
        <f t="shared" si="32"/>
        <v>1.0892512514939705</v>
      </c>
      <c r="G234">
        <f t="shared" si="33"/>
        <v>1.1648023730103436</v>
      </c>
      <c r="H234">
        <f t="shared" si="34"/>
        <v>21.814418841737716</v>
      </c>
      <c r="I234" s="4">
        <f t="shared" si="35"/>
        <v>1.4149214037586333</v>
      </c>
      <c r="J234" s="5">
        <f t="shared" si="36"/>
        <v>2.0020025788143014</v>
      </c>
      <c r="K234">
        <f t="shared" si="39"/>
        <v>2024</v>
      </c>
      <c r="L234">
        <f t="shared" si="40"/>
        <v>14</v>
      </c>
      <c r="M234">
        <v>710</v>
      </c>
      <c r="N234">
        <f t="shared" si="37"/>
        <v>30.295999999999999</v>
      </c>
      <c r="O234">
        <f t="shared" si="38"/>
        <v>35.28885269272137</v>
      </c>
    </row>
    <row r="235" spans="1:15" x14ac:dyDescent="0.25">
      <c r="A235">
        <v>2004</v>
      </c>
      <c r="B235" s="6">
        <v>15</v>
      </c>
      <c r="C235" s="6">
        <v>231</v>
      </c>
      <c r="D235" s="7">
        <v>22.786210480632096</v>
      </c>
      <c r="E235" s="6">
        <f t="shared" si="31"/>
        <v>18.752099999999999</v>
      </c>
      <c r="F235" s="6">
        <f t="shared" si="32"/>
        <v>1.2151284645790124</v>
      </c>
      <c r="G235">
        <f t="shared" si="33"/>
        <v>1.1643202247726037</v>
      </c>
      <c r="H235">
        <f t="shared" si="34"/>
        <v>21.833449286958338</v>
      </c>
      <c r="I235" s="4">
        <f t="shared" si="35"/>
        <v>-0.95276119367375856</v>
      </c>
      <c r="J235" s="5">
        <f t="shared" si="36"/>
        <v>0.90775389217064528</v>
      </c>
      <c r="K235">
        <f t="shared" si="39"/>
        <v>2024</v>
      </c>
      <c r="L235">
        <f t="shared" si="40"/>
        <v>15</v>
      </c>
      <c r="M235">
        <v>711</v>
      </c>
      <c r="N235">
        <f t="shared" si="37"/>
        <v>30.320100000000004</v>
      </c>
      <c r="O235">
        <f t="shared" si="38"/>
        <v>35.302305647127824</v>
      </c>
    </row>
    <row r="236" spans="1:15" x14ac:dyDescent="0.25">
      <c r="A236">
        <v>2004</v>
      </c>
      <c r="B236" s="6">
        <v>16</v>
      </c>
      <c r="C236" s="6">
        <v>232</v>
      </c>
      <c r="D236" s="7">
        <v>23.575093915896236</v>
      </c>
      <c r="E236" s="6">
        <f t="shared" si="31"/>
        <v>18.776199999999999</v>
      </c>
      <c r="F236" s="6">
        <f t="shared" si="32"/>
        <v>1.2555838729826183</v>
      </c>
      <c r="G236">
        <f t="shared" si="33"/>
        <v>1.1859009887379446</v>
      </c>
      <c r="H236">
        <f t="shared" si="34"/>
        <v>22.266714144741393</v>
      </c>
      <c r="I236" s="4">
        <f t="shared" si="35"/>
        <v>-1.3083797711548435</v>
      </c>
      <c r="J236" s="5">
        <f t="shared" si="36"/>
        <v>1.7118576255672007</v>
      </c>
      <c r="K236">
        <f t="shared" si="39"/>
        <v>2024</v>
      </c>
      <c r="L236">
        <f t="shared" si="40"/>
        <v>16</v>
      </c>
      <c r="M236">
        <v>712</v>
      </c>
      <c r="N236">
        <f t="shared" si="37"/>
        <v>30.344200000000001</v>
      </c>
      <c r="O236">
        <f t="shared" si="38"/>
        <v>35.98521678246194</v>
      </c>
    </row>
    <row r="237" spans="1:15" x14ac:dyDescent="0.25">
      <c r="A237">
        <v>2004</v>
      </c>
      <c r="B237" s="6">
        <v>17</v>
      </c>
      <c r="C237" s="6">
        <v>233</v>
      </c>
      <c r="D237" s="7">
        <v>21.141242557915504</v>
      </c>
      <c r="E237" s="6">
        <f t="shared" si="31"/>
        <v>18.8003</v>
      </c>
      <c r="F237" s="6">
        <f t="shared" si="32"/>
        <v>1.1245162342045343</v>
      </c>
      <c r="G237">
        <f t="shared" si="33"/>
        <v>1.1807994323562849</v>
      </c>
      <c r="H237">
        <f t="shared" si="34"/>
        <v>22.199383568127864</v>
      </c>
      <c r="I237" s="4">
        <f t="shared" si="35"/>
        <v>1.0581410102123598</v>
      </c>
      <c r="J237" s="5">
        <f t="shared" si="36"/>
        <v>1.1196623974932334</v>
      </c>
      <c r="K237">
        <f t="shared" si="39"/>
        <v>2024</v>
      </c>
      <c r="L237">
        <f t="shared" si="40"/>
        <v>17</v>
      </c>
      <c r="M237">
        <v>713</v>
      </c>
      <c r="N237">
        <f t="shared" si="37"/>
        <v>30.368299999999998</v>
      </c>
      <c r="O237">
        <f t="shared" si="38"/>
        <v>35.858871401625365</v>
      </c>
    </row>
    <row r="238" spans="1:15" x14ac:dyDescent="0.25">
      <c r="A238">
        <v>2004</v>
      </c>
      <c r="B238" s="6">
        <v>18</v>
      </c>
      <c r="C238" s="6">
        <v>234</v>
      </c>
      <c r="D238" s="7">
        <v>21.540759308107017</v>
      </c>
      <c r="E238" s="6">
        <f t="shared" si="31"/>
        <v>18.824400000000001</v>
      </c>
      <c r="F238" s="6">
        <f t="shared" si="32"/>
        <v>1.1442999143721455</v>
      </c>
      <c r="G238">
        <f t="shared" si="33"/>
        <v>1.1931644612882875</v>
      </c>
      <c r="H238">
        <f t="shared" si="34"/>
        <v>22.46060508507524</v>
      </c>
      <c r="I238" s="4">
        <f t="shared" si="35"/>
        <v>0.91984577696822356</v>
      </c>
      <c r="J238" s="5">
        <f t="shared" si="36"/>
        <v>0.84611625340627483</v>
      </c>
      <c r="K238">
        <f t="shared" si="39"/>
        <v>2024</v>
      </c>
      <c r="L238">
        <f t="shared" si="40"/>
        <v>18</v>
      </c>
      <c r="M238">
        <v>714</v>
      </c>
      <c r="N238">
        <f t="shared" si="37"/>
        <v>30.392400000000002</v>
      </c>
      <c r="O238">
        <f t="shared" si="38"/>
        <v>36.26313157325815</v>
      </c>
    </row>
    <row r="239" spans="1:15" x14ac:dyDescent="0.25">
      <c r="A239">
        <v>2004</v>
      </c>
      <c r="B239" s="6">
        <v>19</v>
      </c>
      <c r="C239" s="6">
        <v>235</v>
      </c>
      <c r="D239" s="7">
        <v>21.32620757715469</v>
      </c>
      <c r="E239" s="6">
        <f t="shared" si="31"/>
        <v>18.848500000000001</v>
      </c>
      <c r="F239" s="6">
        <f t="shared" si="32"/>
        <v>1.1314538333105917</v>
      </c>
      <c r="G239">
        <f t="shared" si="33"/>
        <v>1.144719425159507</v>
      </c>
      <c r="H239">
        <f t="shared" si="34"/>
        <v>21.576244085118969</v>
      </c>
      <c r="I239" s="4">
        <f t="shared" si="35"/>
        <v>0.25003650796427834</v>
      </c>
      <c r="J239" s="5">
        <f t="shared" si="36"/>
        <v>6.2518255314970628E-2</v>
      </c>
      <c r="K239">
        <f t="shared" si="39"/>
        <v>2024</v>
      </c>
      <c r="L239">
        <f t="shared" si="40"/>
        <v>19</v>
      </c>
      <c r="M239">
        <v>715</v>
      </c>
      <c r="N239">
        <f t="shared" si="37"/>
        <v>30.416499999999999</v>
      </c>
      <c r="O239">
        <f t="shared" si="38"/>
        <v>34.818358395364143</v>
      </c>
    </row>
    <row r="240" spans="1:15" x14ac:dyDescent="0.25">
      <c r="A240">
        <v>2004</v>
      </c>
      <c r="B240" s="6">
        <v>20</v>
      </c>
      <c r="C240" s="6">
        <v>236</v>
      </c>
      <c r="D240" s="7">
        <v>22.431334423448668</v>
      </c>
      <c r="E240" s="6">
        <f t="shared" si="31"/>
        <v>18.872599999999998</v>
      </c>
      <c r="F240" s="6">
        <f t="shared" si="32"/>
        <v>1.1885661977389799</v>
      </c>
      <c r="G240">
        <f t="shared" si="33"/>
        <v>1.1205175682242119</v>
      </c>
      <c r="H240">
        <f t="shared" si="34"/>
        <v>21.14707985806826</v>
      </c>
      <c r="I240" s="4">
        <f t="shared" si="35"/>
        <v>-1.2842545653804081</v>
      </c>
      <c r="J240" s="5">
        <f t="shared" si="36"/>
        <v>1.6493097887004209</v>
      </c>
      <c r="K240">
        <f t="shared" si="39"/>
        <v>2024</v>
      </c>
      <c r="L240">
        <f t="shared" si="40"/>
        <v>20</v>
      </c>
      <c r="M240">
        <v>716</v>
      </c>
      <c r="N240">
        <f t="shared" si="37"/>
        <v>30.440600000000003</v>
      </c>
      <c r="O240">
        <f t="shared" si="38"/>
        <v>34.109227087285952</v>
      </c>
    </row>
    <row r="241" spans="1:15" x14ac:dyDescent="0.25">
      <c r="A241">
        <v>2004</v>
      </c>
      <c r="B241" s="6">
        <v>21</v>
      </c>
      <c r="C241" s="6">
        <v>237</v>
      </c>
      <c r="D241" s="7">
        <v>20.764864205891477</v>
      </c>
      <c r="E241" s="6">
        <f t="shared" si="31"/>
        <v>18.896699999999999</v>
      </c>
      <c r="F241" s="6">
        <f t="shared" si="32"/>
        <v>1.0988619285849635</v>
      </c>
      <c r="G241">
        <f t="shared" si="33"/>
        <v>1.0987726434731997</v>
      </c>
      <c r="H241">
        <f t="shared" si="34"/>
        <v>20.763177011920011</v>
      </c>
      <c r="I241" s="4">
        <f t="shared" si="35"/>
        <v>-1.6871939714668827E-3</v>
      </c>
      <c r="J241" s="5">
        <f t="shared" si="36"/>
        <v>2.8466234973541919E-6</v>
      </c>
      <c r="K241">
        <f t="shared" si="39"/>
        <v>2024</v>
      </c>
      <c r="L241">
        <f t="shared" si="40"/>
        <v>21</v>
      </c>
      <c r="M241">
        <v>717</v>
      </c>
      <c r="N241">
        <f t="shared" si="37"/>
        <v>30.464700000000001</v>
      </c>
      <c r="O241">
        <f t="shared" si="38"/>
        <v>33.473778951617987</v>
      </c>
    </row>
    <row r="242" spans="1:15" x14ac:dyDescent="0.25">
      <c r="A242">
        <v>2004</v>
      </c>
      <c r="B242" s="6">
        <v>22</v>
      </c>
      <c r="C242" s="6">
        <v>238</v>
      </c>
      <c r="D242" s="7">
        <v>21.591697441266888</v>
      </c>
      <c r="E242" s="6">
        <f t="shared" si="31"/>
        <v>18.9208</v>
      </c>
      <c r="F242" s="6">
        <f t="shared" si="32"/>
        <v>1.1411619720765975</v>
      </c>
      <c r="G242">
        <f t="shared" si="33"/>
        <v>1.0686748327179663</v>
      </c>
      <c r="H242">
        <f t="shared" si="34"/>
        <v>20.220182774890095</v>
      </c>
      <c r="I242" s="4">
        <f t="shared" si="35"/>
        <v>-1.3715146663767932</v>
      </c>
      <c r="J242" s="5">
        <f t="shared" si="36"/>
        <v>1.8810524800866464</v>
      </c>
      <c r="K242">
        <f t="shared" si="39"/>
        <v>2024</v>
      </c>
      <c r="L242">
        <f t="shared" si="40"/>
        <v>22</v>
      </c>
      <c r="M242">
        <v>718</v>
      </c>
      <c r="N242">
        <f t="shared" si="37"/>
        <v>30.488799999999998</v>
      </c>
      <c r="O242">
        <f t="shared" si="38"/>
        <v>32.582613239771526</v>
      </c>
    </row>
    <row r="243" spans="1:15" x14ac:dyDescent="0.25">
      <c r="A243">
        <v>2004</v>
      </c>
      <c r="B243" s="6">
        <v>23</v>
      </c>
      <c r="C243" s="6">
        <v>239</v>
      </c>
      <c r="D243" s="7">
        <v>18.992237134786738</v>
      </c>
      <c r="E243" s="6">
        <f t="shared" si="31"/>
        <v>18.944900000000001</v>
      </c>
      <c r="F243" s="6">
        <f t="shared" si="32"/>
        <v>1.0024986743021467</v>
      </c>
      <c r="G243">
        <f t="shared" si="33"/>
        <v>1.0226211273669805</v>
      </c>
      <c r="H243">
        <f t="shared" si="34"/>
        <v>19.373454995854711</v>
      </c>
      <c r="I243" s="4">
        <f t="shared" si="35"/>
        <v>0.38121786106797373</v>
      </c>
      <c r="J243" s="5">
        <f t="shared" si="36"/>
        <v>0.14532705759724093</v>
      </c>
      <c r="K243">
        <f t="shared" si="39"/>
        <v>2024</v>
      </c>
      <c r="L243">
        <f t="shared" si="40"/>
        <v>23</v>
      </c>
      <c r="M243">
        <v>719</v>
      </c>
      <c r="N243">
        <f t="shared" si="37"/>
        <v>30.512900000000002</v>
      </c>
      <c r="O243">
        <f t="shared" si="38"/>
        <v>31.203136197235942</v>
      </c>
    </row>
    <row r="244" spans="1:15" x14ac:dyDescent="0.25">
      <c r="A244">
        <v>2004</v>
      </c>
      <c r="B244" s="6">
        <v>24</v>
      </c>
      <c r="C244" s="6">
        <v>240</v>
      </c>
      <c r="D244" s="7">
        <v>18.609649640559134</v>
      </c>
      <c r="E244" s="6">
        <f t="shared" si="31"/>
        <v>18.969000000000001</v>
      </c>
      <c r="F244" s="6">
        <f t="shared" si="32"/>
        <v>0.98105591441610696</v>
      </c>
      <c r="G244">
        <f t="shared" si="33"/>
        <v>0.93068175118910013</v>
      </c>
      <c r="H244">
        <f t="shared" si="34"/>
        <v>17.65410213830604</v>
      </c>
      <c r="I244" s="4">
        <f t="shared" si="35"/>
        <v>-0.95554750225309348</v>
      </c>
      <c r="J244" s="5">
        <f t="shared" si="36"/>
        <v>0.91307102906212567</v>
      </c>
      <c r="K244">
        <f t="shared" si="39"/>
        <v>2024</v>
      </c>
      <c r="L244">
        <f t="shared" si="40"/>
        <v>24</v>
      </c>
      <c r="M244">
        <v>720</v>
      </c>
      <c r="N244">
        <f t="shared" si="37"/>
        <v>30.536999999999999</v>
      </c>
      <c r="O244">
        <f t="shared" si="38"/>
        <v>28.420228636061548</v>
      </c>
    </row>
    <row r="245" spans="1:15" x14ac:dyDescent="0.25">
      <c r="A245">
        <v>2005</v>
      </c>
      <c r="B245" s="6">
        <v>1</v>
      </c>
      <c r="C245" s="6">
        <v>241</v>
      </c>
      <c r="D245" s="7">
        <v>15.947566506824797</v>
      </c>
      <c r="E245" s="6">
        <f t="shared" si="31"/>
        <v>18.993099999999998</v>
      </c>
      <c r="F245" s="6">
        <f t="shared" si="32"/>
        <v>0.83965053134163448</v>
      </c>
      <c r="G245">
        <f t="shared" si="33"/>
        <v>0.88538261692870157</v>
      </c>
      <c r="H245">
        <f t="shared" si="34"/>
        <v>16.81616058158852</v>
      </c>
      <c r="I245" s="4">
        <f t="shared" si="35"/>
        <v>0.86859407476372219</v>
      </c>
      <c r="J245" s="5">
        <f t="shared" si="36"/>
        <v>0.75445566671464659</v>
      </c>
    </row>
    <row r="246" spans="1:15" x14ac:dyDescent="0.25">
      <c r="A246">
        <v>2005</v>
      </c>
      <c r="B246" s="6">
        <v>2</v>
      </c>
      <c r="C246" s="6">
        <v>242</v>
      </c>
      <c r="D246" s="7">
        <v>14.733778917438741</v>
      </c>
      <c r="E246" s="6">
        <f t="shared" si="31"/>
        <v>19.017200000000003</v>
      </c>
      <c r="F246" s="6">
        <f t="shared" si="32"/>
        <v>0.77476068598104553</v>
      </c>
      <c r="G246">
        <f t="shared" si="33"/>
        <v>0.81608058960937524</v>
      </c>
      <c r="H246">
        <f t="shared" si="34"/>
        <v>15.519567788719414</v>
      </c>
      <c r="I246" s="4">
        <f t="shared" si="35"/>
        <v>0.78578887128067265</v>
      </c>
      <c r="J246" s="5">
        <f t="shared" si="36"/>
        <v>0.6174641502285535</v>
      </c>
    </row>
    <row r="247" spans="1:15" x14ac:dyDescent="0.25">
      <c r="A247">
        <v>2005</v>
      </c>
      <c r="B247" s="6">
        <v>3</v>
      </c>
      <c r="C247" s="6">
        <v>243</v>
      </c>
      <c r="D247" s="7">
        <v>15.512460370754219</v>
      </c>
      <c r="E247" s="6">
        <f t="shared" si="31"/>
        <v>19.0413</v>
      </c>
      <c r="F247" s="6">
        <f t="shared" si="32"/>
        <v>0.81467443770930659</v>
      </c>
      <c r="G247">
        <f t="shared" si="33"/>
        <v>0.77766543894918883</v>
      </c>
      <c r="H247">
        <f t="shared" si="34"/>
        <v>14.807760922663189</v>
      </c>
      <c r="I247" s="4">
        <f t="shared" si="35"/>
        <v>-0.70469944809103069</v>
      </c>
      <c r="J247" s="5">
        <f t="shared" si="36"/>
        <v>0.49660131213980324</v>
      </c>
    </row>
    <row r="248" spans="1:15" x14ac:dyDescent="0.25">
      <c r="A248">
        <v>2005</v>
      </c>
      <c r="B248" s="6">
        <v>4</v>
      </c>
      <c r="C248" s="6">
        <v>244</v>
      </c>
      <c r="D248" s="7">
        <v>14.830044786791866</v>
      </c>
      <c r="E248" s="6">
        <f t="shared" si="31"/>
        <v>19.0654</v>
      </c>
      <c r="F248" s="6">
        <f t="shared" si="32"/>
        <v>0.77785122718599486</v>
      </c>
      <c r="G248">
        <f t="shared" si="33"/>
        <v>0.76737390098333624</v>
      </c>
      <c r="H248">
        <f t="shared" si="34"/>
        <v>14.6302903718077</v>
      </c>
      <c r="I248" s="4">
        <f t="shared" si="35"/>
        <v>-0.19975441498416657</v>
      </c>
      <c r="J248" s="5">
        <f t="shared" si="36"/>
        <v>3.9901826305666632E-2</v>
      </c>
    </row>
    <row r="249" spans="1:15" x14ac:dyDescent="0.25">
      <c r="A249">
        <v>2005</v>
      </c>
      <c r="B249" s="6">
        <v>5</v>
      </c>
      <c r="C249" s="6">
        <v>245</v>
      </c>
      <c r="D249" s="7">
        <v>12.812670182209624</v>
      </c>
      <c r="E249" s="6">
        <f t="shared" si="31"/>
        <v>19.089500000000001</v>
      </c>
      <c r="F249" s="6">
        <f t="shared" si="32"/>
        <v>0.67118940685767692</v>
      </c>
      <c r="G249">
        <f t="shared" si="33"/>
        <v>0.7473029267988418</v>
      </c>
      <c r="H249">
        <f t="shared" si="34"/>
        <v>14.265639221126492</v>
      </c>
      <c r="I249" s="4">
        <f t="shared" si="35"/>
        <v>1.4529690389168675</v>
      </c>
      <c r="J249" s="5">
        <f t="shared" si="36"/>
        <v>2.1111190280510055</v>
      </c>
    </row>
    <row r="250" spans="1:15" x14ac:dyDescent="0.25">
      <c r="A250">
        <v>2005</v>
      </c>
      <c r="B250" s="6">
        <v>6</v>
      </c>
      <c r="C250" s="6">
        <v>246</v>
      </c>
      <c r="D250" s="7">
        <v>15.325019604851445</v>
      </c>
      <c r="E250" s="6">
        <f t="shared" si="31"/>
        <v>19.113600000000002</v>
      </c>
      <c r="F250" s="6">
        <f t="shared" si="32"/>
        <v>0.80178614205860976</v>
      </c>
      <c r="G250">
        <f t="shared" si="33"/>
        <v>0.77352436864525487</v>
      </c>
      <c r="H250">
        <f t="shared" si="34"/>
        <v>14.784835372537945</v>
      </c>
      <c r="I250" s="4">
        <f t="shared" si="35"/>
        <v>-0.54018423231349999</v>
      </c>
      <c r="J250" s="5">
        <f t="shared" si="36"/>
        <v>0.29179900484012533</v>
      </c>
    </row>
    <row r="251" spans="1:15" x14ac:dyDescent="0.25">
      <c r="A251">
        <v>2005</v>
      </c>
      <c r="B251" s="6">
        <v>7</v>
      </c>
      <c r="C251" s="6">
        <v>247</v>
      </c>
      <c r="D251" s="7">
        <v>15.023455072740383</v>
      </c>
      <c r="E251" s="6">
        <f t="shared" si="31"/>
        <v>19.137700000000002</v>
      </c>
      <c r="F251" s="6">
        <f t="shared" si="32"/>
        <v>0.78501884096523511</v>
      </c>
      <c r="G251">
        <f t="shared" si="33"/>
        <v>0.80364367718008745</v>
      </c>
      <c r="H251">
        <f t="shared" si="34"/>
        <v>15.379891600769362</v>
      </c>
      <c r="I251" s="4">
        <f t="shared" si="35"/>
        <v>0.35643652802897918</v>
      </c>
      <c r="J251" s="5">
        <f t="shared" si="36"/>
        <v>0.12704699851335327</v>
      </c>
    </row>
    <row r="252" spans="1:15" x14ac:dyDescent="0.25">
      <c r="A252">
        <v>2005</v>
      </c>
      <c r="B252" s="6">
        <v>8</v>
      </c>
      <c r="C252" s="6">
        <v>248</v>
      </c>
      <c r="D252" s="7">
        <v>15.75979451170601</v>
      </c>
      <c r="E252" s="6">
        <f t="shared" si="31"/>
        <v>19.161799999999999</v>
      </c>
      <c r="F252" s="6">
        <f t="shared" si="32"/>
        <v>0.82245898149996399</v>
      </c>
      <c r="G252">
        <f t="shared" si="33"/>
        <v>0.87447269338725453</v>
      </c>
      <c r="H252">
        <f t="shared" si="34"/>
        <v>16.756470856147892</v>
      </c>
      <c r="I252" s="4">
        <f t="shared" si="35"/>
        <v>0.99667634444188202</v>
      </c>
      <c r="J252" s="5">
        <f t="shared" si="36"/>
        <v>0.9933637355700331</v>
      </c>
    </row>
    <row r="253" spans="1:15" x14ac:dyDescent="0.25">
      <c r="A253">
        <v>2005</v>
      </c>
      <c r="B253" s="6">
        <v>9</v>
      </c>
      <c r="C253" s="6">
        <v>249</v>
      </c>
      <c r="D253" s="7">
        <v>16.388114082575804</v>
      </c>
      <c r="E253" s="6">
        <f t="shared" si="31"/>
        <v>19.1859</v>
      </c>
      <c r="F253" s="6">
        <f t="shared" si="32"/>
        <v>0.85417489315465023</v>
      </c>
      <c r="G253">
        <f t="shared" si="33"/>
        <v>0.98103153377402952</v>
      </c>
      <c r="H253">
        <f t="shared" si="34"/>
        <v>18.821972903835153</v>
      </c>
      <c r="I253" s="4">
        <f t="shared" si="35"/>
        <v>2.4338588212593493</v>
      </c>
      <c r="J253" s="5">
        <f t="shared" si="36"/>
        <v>5.9236687618219488</v>
      </c>
    </row>
    <row r="254" spans="1:15" x14ac:dyDescent="0.25">
      <c r="A254">
        <v>2005</v>
      </c>
      <c r="B254" s="6">
        <v>10</v>
      </c>
      <c r="C254" s="6">
        <v>250</v>
      </c>
      <c r="D254" s="7">
        <v>18.443640251482716</v>
      </c>
      <c r="E254" s="6">
        <f t="shared" si="31"/>
        <v>19.21</v>
      </c>
      <c r="F254" s="6">
        <f t="shared" si="32"/>
        <v>0.96010620778150524</v>
      </c>
      <c r="G254">
        <f t="shared" si="33"/>
        <v>1.018445354428468</v>
      </c>
      <c r="H254">
        <f t="shared" si="34"/>
        <v>19.564335258570871</v>
      </c>
      <c r="I254" s="4">
        <f t="shared" si="35"/>
        <v>1.1206950070881554</v>
      </c>
      <c r="J254" s="5">
        <f t="shared" si="36"/>
        <v>1.2559572989123207</v>
      </c>
    </row>
    <row r="255" spans="1:15" x14ac:dyDescent="0.25">
      <c r="A255">
        <v>2005</v>
      </c>
      <c r="B255" s="6">
        <v>11</v>
      </c>
      <c r="C255" s="6">
        <v>251</v>
      </c>
      <c r="D255" s="7">
        <v>20.633846459872736</v>
      </c>
      <c r="E255" s="6">
        <f t="shared" si="31"/>
        <v>19.234100000000002</v>
      </c>
      <c r="F255" s="6">
        <f t="shared" si="32"/>
        <v>1.0727742114199643</v>
      </c>
      <c r="G255">
        <f t="shared" si="33"/>
        <v>1.0834348551684165</v>
      </c>
      <c r="H255">
        <f t="shared" si="34"/>
        <v>20.838894347794842</v>
      </c>
      <c r="I255" s="4">
        <f t="shared" si="35"/>
        <v>0.20504788792210604</v>
      </c>
      <c r="J255" s="5">
        <f t="shared" si="36"/>
        <v>4.2044636341316562E-2</v>
      </c>
    </row>
    <row r="256" spans="1:15" x14ac:dyDescent="0.25">
      <c r="A256">
        <v>2005</v>
      </c>
      <c r="B256" s="6">
        <v>12</v>
      </c>
      <c r="C256" s="6">
        <v>252</v>
      </c>
      <c r="D256" s="7">
        <v>21.883237406359861</v>
      </c>
      <c r="E256" s="6">
        <f t="shared" si="31"/>
        <v>19.258200000000002</v>
      </c>
      <c r="F256" s="6">
        <f t="shared" si="32"/>
        <v>1.1363075160897622</v>
      </c>
      <c r="G256">
        <f t="shared" si="33"/>
        <v>1.0799238234350077</v>
      </c>
      <c r="H256">
        <f t="shared" si="34"/>
        <v>20.797388976476068</v>
      </c>
      <c r="I256" s="4">
        <f t="shared" si="35"/>
        <v>-1.0858484298837929</v>
      </c>
      <c r="J256" s="5">
        <f t="shared" si="36"/>
        <v>1.1790668126810984</v>
      </c>
    </row>
    <row r="257" spans="1:10" x14ac:dyDescent="0.25">
      <c r="A257">
        <v>2005</v>
      </c>
      <c r="B257" s="6">
        <v>13</v>
      </c>
      <c r="C257" s="6">
        <v>253</v>
      </c>
      <c r="D257" s="7">
        <v>21.461494572827913</v>
      </c>
      <c r="E257" s="6">
        <f t="shared" si="31"/>
        <v>19.282299999999999</v>
      </c>
      <c r="F257" s="6">
        <f t="shared" si="32"/>
        <v>1.1130152820373043</v>
      </c>
      <c r="G257">
        <f t="shared" si="33"/>
        <v>1.1237079020474336</v>
      </c>
      <c r="H257">
        <f t="shared" si="34"/>
        <v>21.667672879649228</v>
      </c>
      <c r="I257" s="4">
        <f t="shared" si="35"/>
        <v>0.20617830682131455</v>
      </c>
      <c r="J257" s="5">
        <f t="shared" si="36"/>
        <v>4.2509494203704125E-2</v>
      </c>
    </row>
    <row r="258" spans="1:10" x14ac:dyDescent="0.25">
      <c r="A258">
        <v>2005</v>
      </c>
      <c r="B258" s="6">
        <v>14</v>
      </c>
      <c r="C258" s="6">
        <v>254</v>
      </c>
      <c r="D258" s="7">
        <v>21.936944260375643</v>
      </c>
      <c r="E258" s="6">
        <f t="shared" si="31"/>
        <v>19.3064</v>
      </c>
      <c r="F258" s="6">
        <f t="shared" si="32"/>
        <v>1.1362524479123837</v>
      </c>
      <c r="G258">
        <f t="shared" si="33"/>
        <v>1.1648023730103436</v>
      </c>
      <c r="H258">
        <f t="shared" si="34"/>
        <v>22.488140534286899</v>
      </c>
      <c r="I258" s="4">
        <f t="shared" si="35"/>
        <v>0.55119627391125547</v>
      </c>
      <c r="J258" s="5">
        <f t="shared" si="36"/>
        <v>0.30381733237365177</v>
      </c>
    </row>
    <row r="259" spans="1:10" x14ac:dyDescent="0.25">
      <c r="A259">
        <v>2005</v>
      </c>
      <c r="B259" s="6">
        <v>15</v>
      </c>
      <c r="C259" s="6">
        <v>255</v>
      </c>
      <c r="D259" s="7">
        <v>22.542088218916771</v>
      </c>
      <c r="E259" s="6">
        <f t="shared" si="31"/>
        <v>19.330500000000001</v>
      </c>
      <c r="F259" s="6">
        <f t="shared" si="32"/>
        <v>1.1661409802600435</v>
      </c>
      <c r="G259">
        <f t="shared" si="33"/>
        <v>1.1643202247726037</v>
      </c>
      <c r="H259">
        <f t="shared" si="34"/>
        <v>22.506892104966816</v>
      </c>
      <c r="I259" s="4">
        <f t="shared" si="35"/>
        <v>-3.5196113949954366E-2</v>
      </c>
      <c r="J259" s="5">
        <f t="shared" si="36"/>
        <v>1.2387664371781724E-3</v>
      </c>
    </row>
    <row r="260" spans="1:10" x14ac:dyDescent="0.25">
      <c r="A260">
        <v>2005</v>
      </c>
      <c r="B260" s="6">
        <v>16</v>
      </c>
      <c r="C260" s="6">
        <v>256</v>
      </c>
      <c r="D260" s="7">
        <v>22.060749341331277</v>
      </c>
      <c r="E260" s="6">
        <f t="shared" si="31"/>
        <v>19.354600000000001</v>
      </c>
      <c r="F260" s="6">
        <f t="shared" si="32"/>
        <v>1.1398194404085475</v>
      </c>
      <c r="G260">
        <f t="shared" si="33"/>
        <v>1.1859009887379446</v>
      </c>
      <c r="H260">
        <f t="shared" si="34"/>
        <v>22.952639276627423</v>
      </c>
      <c r="I260" s="4">
        <f t="shared" si="35"/>
        <v>0.89188993529614535</v>
      </c>
      <c r="J260" s="5">
        <f t="shared" si="36"/>
        <v>0.79546765668256236</v>
      </c>
    </row>
    <row r="261" spans="1:10" x14ac:dyDescent="0.25">
      <c r="A261">
        <v>2005</v>
      </c>
      <c r="B261" s="6">
        <v>17</v>
      </c>
      <c r="C261" s="6">
        <v>257</v>
      </c>
      <c r="D261" s="7">
        <v>23.578306037380262</v>
      </c>
      <c r="E261" s="6">
        <f t="shared" si="31"/>
        <v>19.378700000000002</v>
      </c>
      <c r="F261" s="6">
        <f t="shared" si="32"/>
        <v>1.2167124749018385</v>
      </c>
      <c r="G261">
        <f t="shared" si="33"/>
        <v>1.1807994323562849</v>
      </c>
      <c r="H261">
        <f t="shared" si="34"/>
        <v>22.882357959802743</v>
      </c>
      <c r="I261" s="4">
        <f t="shared" si="35"/>
        <v>-0.69594807757751909</v>
      </c>
      <c r="J261" s="5">
        <f t="shared" si="36"/>
        <v>0.48434372668384451</v>
      </c>
    </row>
    <row r="262" spans="1:10" x14ac:dyDescent="0.25">
      <c r="A262">
        <v>2005</v>
      </c>
      <c r="B262" s="6">
        <v>18</v>
      </c>
      <c r="C262" s="6">
        <v>258</v>
      </c>
      <c r="D262" s="7">
        <v>21.826291593538542</v>
      </c>
      <c r="E262" s="6">
        <f t="shared" ref="E262:E325" si="41">0.0241*C262+13.185</f>
        <v>19.402799999999999</v>
      </c>
      <c r="F262" s="6">
        <f t="shared" ref="F262:F325" si="42">D262/E262</f>
        <v>1.1249042196764665</v>
      </c>
      <c r="G262">
        <f t="shared" ref="G262:G325" si="43">AVERAGEIF($B$5:$B$484,B262,$F$5:$F$484)</f>
        <v>1.1931644612882875</v>
      </c>
      <c r="H262">
        <f t="shared" ref="H262:H325" si="44">E262*G262</f>
        <v>23.150731409484383</v>
      </c>
      <c r="I262" s="4">
        <f t="shared" ref="I262:I325" si="45">H262-D262</f>
        <v>1.3244398159458406</v>
      </c>
      <c r="J262" s="5">
        <f t="shared" ref="J262:J325" si="46">I262^2</f>
        <v>1.7541408260626521</v>
      </c>
    </row>
    <row r="263" spans="1:10" x14ac:dyDescent="0.25">
      <c r="A263">
        <v>2005</v>
      </c>
      <c r="B263" s="6">
        <v>19</v>
      </c>
      <c r="C263" s="6">
        <v>259</v>
      </c>
      <c r="D263" s="7">
        <v>24.40229064042515</v>
      </c>
      <c r="E263" s="6">
        <f t="shared" si="41"/>
        <v>19.4269</v>
      </c>
      <c r="F263" s="6">
        <f t="shared" si="42"/>
        <v>1.2561083158108164</v>
      </c>
      <c r="G263">
        <f t="shared" si="43"/>
        <v>1.144719425159507</v>
      </c>
      <c r="H263">
        <f t="shared" si="44"/>
        <v>22.238349800631227</v>
      </c>
      <c r="I263" s="4">
        <f t="shared" si="45"/>
        <v>-2.1639408397939235</v>
      </c>
      <c r="J263" s="5">
        <f t="shared" si="46"/>
        <v>4.6826399581280311</v>
      </c>
    </row>
    <row r="264" spans="1:10" x14ac:dyDescent="0.25">
      <c r="A264">
        <v>2005</v>
      </c>
      <c r="B264" s="6">
        <v>20</v>
      </c>
      <c r="C264" s="6">
        <v>260</v>
      </c>
      <c r="D264" s="7">
        <v>21.940022065025651</v>
      </c>
      <c r="E264" s="6">
        <f t="shared" si="41"/>
        <v>19.451000000000001</v>
      </c>
      <c r="F264" s="6">
        <f t="shared" si="42"/>
        <v>1.1279637070086705</v>
      </c>
      <c r="G264">
        <f t="shared" si="43"/>
        <v>1.1205175682242119</v>
      </c>
      <c r="H264">
        <f t="shared" si="44"/>
        <v>21.795187219529147</v>
      </c>
      <c r="I264" s="4">
        <f t="shared" si="45"/>
        <v>-0.14483484549650427</v>
      </c>
      <c r="J264" s="5">
        <f t="shared" si="46"/>
        <v>2.0977132469996263E-2</v>
      </c>
    </row>
    <row r="265" spans="1:10" x14ac:dyDescent="0.25">
      <c r="A265">
        <v>2005</v>
      </c>
      <c r="B265" s="6">
        <v>21</v>
      </c>
      <c r="C265" s="6">
        <v>261</v>
      </c>
      <c r="D265" s="7">
        <v>21.404006038454156</v>
      </c>
      <c r="E265" s="6">
        <f t="shared" si="41"/>
        <v>19.475100000000001</v>
      </c>
      <c r="F265" s="6">
        <f t="shared" si="42"/>
        <v>1.0990447308847788</v>
      </c>
      <c r="G265">
        <f t="shared" si="43"/>
        <v>1.0987726434731997</v>
      </c>
      <c r="H265">
        <f t="shared" si="44"/>
        <v>21.398707108904912</v>
      </c>
      <c r="I265" s="4">
        <f t="shared" si="45"/>
        <v>-5.298929549244491E-3</v>
      </c>
      <c r="J265" s="5">
        <f t="shared" si="46"/>
        <v>2.8078654367856424E-5</v>
      </c>
    </row>
    <row r="266" spans="1:10" x14ac:dyDescent="0.25">
      <c r="A266">
        <v>2005</v>
      </c>
      <c r="B266" s="6">
        <v>22</v>
      </c>
      <c r="C266" s="6">
        <v>262</v>
      </c>
      <c r="D266" s="7">
        <v>19.532390417553199</v>
      </c>
      <c r="E266" s="6">
        <f t="shared" si="41"/>
        <v>19.499200000000002</v>
      </c>
      <c r="F266" s="6">
        <f t="shared" si="42"/>
        <v>1.001702142526524</v>
      </c>
      <c r="G266">
        <f t="shared" si="43"/>
        <v>1.0686748327179663</v>
      </c>
      <c r="H266">
        <f t="shared" si="44"/>
        <v>20.838304298134169</v>
      </c>
      <c r="I266" s="4">
        <f t="shared" si="45"/>
        <v>1.3059138805809702</v>
      </c>
      <c r="J266" s="5">
        <f t="shared" si="46"/>
        <v>1.7054110634940487</v>
      </c>
    </row>
    <row r="267" spans="1:10" x14ac:dyDescent="0.25">
      <c r="A267">
        <v>2005</v>
      </c>
      <c r="B267" s="6">
        <v>23</v>
      </c>
      <c r="C267" s="6">
        <v>263</v>
      </c>
      <c r="D267" s="7">
        <v>20.235467663047775</v>
      </c>
      <c r="E267" s="6">
        <f t="shared" si="41"/>
        <v>19.523299999999999</v>
      </c>
      <c r="F267" s="6">
        <f t="shared" si="42"/>
        <v>1.0364778322848993</v>
      </c>
      <c r="G267">
        <f t="shared" si="43"/>
        <v>1.0226211273669805</v>
      </c>
      <c r="H267">
        <f t="shared" si="44"/>
        <v>19.964939055923768</v>
      </c>
      <c r="I267" s="4">
        <f t="shared" si="45"/>
        <v>-0.27052860712400673</v>
      </c>
      <c r="J267" s="5">
        <f t="shared" si="46"/>
        <v>7.3185727272455189E-2</v>
      </c>
    </row>
    <row r="268" spans="1:10" x14ac:dyDescent="0.25">
      <c r="A268">
        <v>2005</v>
      </c>
      <c r="B268" s="6">
        <v>24</v>
      </c>
      <c r="C268" s="6">
        <v>264</v>
      </c>
      <c r="D268" s="7">
        <v>19.067521545969679</v>
      </c>
      <c r="E268" s="6">
        <f t="shared" si="41"/>
        <v>19.5474</v>
      </c>
      <c r="F268" s="6">
        <f t="shared" si="42"/>
        <v>0.97545052262549903</v>
      </c>
      <c r="G268">
        <f t="shared" si="43"/>
        <v>0.93068175118910013</v>
      </c>
      <c r="H268">
        <f t="shared" si="44"/>
        <v>18.192408463193814</v>
      </c>
      <c r="I268" s="4">
        <f t="shared" si="45"/>
        <v>-0.87511308277586508</v>
      </c>
      <c r="J268" s="5">
        <f t="shared" si="46"/>
        <v>0.76582290764547811</v>
      </c>
    </row>
    <row r="269" spans="1:10" x14ac:dyDescent="0.25">
      <c r="A269">
        <v>2006</v>
      </c>
      <c r="B269" s="6">
        <v>1</v>
      </c>
      <c r="C269" s="6">
        <v>265</v>
      </c>
      <c r="D269" s="7">
        <v>16.351646899133581</v>
      </c>
      <c r="E269" s="6">
        <f t="shared" si="41"/>
        <v>19.5715</v>
      </c>
      <c r="F269" s="6">
        <f t="shared" si="42"/>
        <v>0.83548255877850852</v>
      </c>
      <c r="G269">
        <f t="shared" si="43"/>
        <v>0.88538261692870157</v>
      </c>
      <c r="H269">
        <f t="shared" si="44"/>
        <v>17.328265887220084</v>
      </c>
      <c r="I269" s="4">
        <f t="shared" si="45"/>
        <v>0.97661898808650349</v>
      </c>
      <c r="J269" s="5">
        <f t="shared" si="46"/>
        <v>0.95378464789110606</v>
      </c>
    </row>
    <row r="270" spans="1:10" x14ac:dyDescent="0.25">
      <c r="A270">
        <v>2006</v>
      </c>
      <c r="B270" s="6">
        <v>2</v>
      </c>
      <c r="C270" s="6">
        <v>266</v>
      </c>
      <c r="D270" s="7">
        <v>15.705988857895745</v>
      </c>
      <c r="E270" s="6">
        <f t="shared" si="41"/>
        <v>19.595600000000001</v>
      </c>
      <c r="F270" s="6">
        <f t="shared" si="42"/>
        <v>0.80150589203166756</v>
      </c>
      <c r="G270">
        <f t="shared" si="43"/>
        <v>0.81608058960937524</v>
      </c>
      <c r="H270">
        <f t="shared" si="44"/>
        <v>15.991588801749474</v>
      </c>
      <c r="I270" s="4">
        <f t="shared" si="45"/>
        <v>0.28559994385372889</v>
      </c>
      <c r="J270" s="5">
        <f t="shared" si="46"/>
        <v>8.15673279292531E-2</v>
      </c>
    </row>
    <row r="271" spans="1:10" x14ac:dyDescent="0.25">
      <c r="A271">
        <v>2006</v>
      </c>
      <c r="B271" s="6">
        <v>3</v>
      </c>
      <c r="C271" s="6">
        <v>267</v>
      </c>
      <c r="D271" s="7">
        <v>14.067784038824179</v>
      </c>
      <c r="E271" s="6">
        <f t="shared" si="41"/>
        <v>19.619700000000002</v>
      </c>
      <c r="F271" s="6">
        <f t="shared" si="42"/>
        <v>0.71702340192888669</v>
      </c>
      <c r="G271">
        <f t="shared" si="43"/>
        <v>0.77766543894918883</v>
      </c>
      <c r="H271">
        <f t="shared" si="44"/>
        <v>15.257562612551402</v>
      </c>
      <c r="I271" s="4">
        <f t="shared" si="45"/>
        <v>1.1897785737272226</v>
      </c>
      <c r="J271" s="5">
        <f t="shared" si="46"/>
        <v>1.4155730545003842</v>
      </c>
    </row>
    <row r="272" spans="1:10" x14ac:dyDescent="0.25">
      <c r="A272">
        <v>2006</v>
      </c>
      <c r="B272" s="6">
        <v>4</v>
      </c>
      <c r="C272" s="6">
        <v>268</v>
      </c>
      <c r="D272" s="7">
        <v>15.592093186452324</v>
      </c>
      <c r="E272" s="6">
        <f t="shared" si="41"/>
        <v>19.643799999999999</v>
      </c>
      <c r="F272" s="6">
        <f t="shared" si="42"/>
        <v>0.79374118991500242</v>
      </c>
      <c r="G272">
        <f t="shared" si="43"/>
        <v>0.76737390098333624</v>
      </c>
      <c r="H272">
        <f t="shared" si="44"/>
        <v>15.074139436136459</v>
      </c>
      <c r="I272" s="4">
        <f t="shared" si="45"/>
        <v>-0.51795375031586488</v>
      </c>
      <c r="J272" s="5">
        <f t="shared" si="46"/>
        <v>0.2682760874662693</v>
      </c>
    </row>
    <row r="273" spans="1:10" x14ac:dyDescent="0.25">
      <c r="A273">
        <v>2006</v>
      </c>
      <c r="B273" s="6">
        <v>5</v>
      </c>
      <c r="C273" s="6">
        <v>269</v>
      </c>
      <c r="D273" s="7">
        <v>15.201087993579259</v>
      </c>
      <c r="E273" s="6">
        <f t="shared" si="41"/>
        <v>19.667899999999999</v>
      </c>
      <c r="F273" s="6">
        <f t="shared" si="42"/>
        <v>0.77288820837909789</v>
      </c>
      <c r="G273">
        <f t="shared" si="43"/>
        <v>0.7473029267988418</v>
      </c>
      <c r="H273">
        <f t="shared" si="44"/>
        <v>14.69787923398694</v>
      </c>
      <c r="I273" s="4">
        <f t="shared" si="45"/>
        <v>-0.5032087595923187</v>
      </c>
      <c r="J273" s="5">
        <f t="shared" si="46"/>
        <v>0.25321905573044001</v>
      </c>
    </row>
    <row r="274" spans="1:10" x14ac:dyDescent="0.25">
      <c r="A274">
        <v>2006</v>
      </c>
      <c r="B274" s="6">
        <v>6</v>
      </c>
      <c r="C274" s="6">
        <v>270</v>
      </c>
      <c r="D274" s="7">
        <v>14.977703060825698</v>
      </c>
      <c r="E274" s="6">
        <f t="shared" si="41"/>
        <v>19.692</v>
      </c>
      <c r="F274" s="6">
        <f t="shared" si="42"/>
        <v>0.76059836790705349</v>
      </c>
      <c r="G274">
        <f t="shared" si="43"/>
        <v>0.77352436864525487</v>
      </c>
      <c r="H274">
        <f t="shared" si="44"/>
        <v>15.23224186736236</v>
      </c>
      <c r="I274" s="4">
        <f t="shared" si="45"/>
        <v>0.25453880653666161</v>
      </c>
      <c r="J274" s="5">
        <f t="shared" si="46"/>
        <v>6.4790004033108042E-2</v>
      </c>
    </row>
    <row r="275" spans="1:10" x14ac:dyDescent="0.25">
      <c r="A275">
        <v>2006</v>
      </c>
      <c r="B275" s="6">
        <v>7</v>
      </c>
      <c r="C275" s="6">
        <v>271</v>
      </c>
      <c r="D275" s="7">
        <v>13.917910744719563</v>
      </c>
      <c r="E275" s="6">
        <f t="shared" si="41"/>
        <v>19.716100000000001</v>
      </c>
      <c r="F275" s="6">
        <f t="shared" si="42"/>
        <v>0.70591601506989532</v>
      </c>
      <c r="G275">
        <f t="shared" si="43"/>
        <v>0.80364367718008745</v>
      </c>
      <c r="H275">
        <f t="shared" si="44"/>
        <v>15.844719103650323</v>
      </c>
      <c r="I275" s="4">
        <f t="shared" si="45"/>
        <v>1.9268083589307601</v>
      </c>
      <c r="J275" s="5">
        <f t="shared" si="46"/>
        <v>3.7125904520454487</v>
      </c>
    </row>
    <row r="276" spans="1:10" x14ac:dyDescent="0.25">
      <c r="A276">
        <v>2006</v>
      </c>
      <c r="B276" s="6">
        <v>8</v>
      </c>
      <c r="C276" s="6">
        <v>272</v>
      </c>
      <c r="D276" s="7">
        <v>17.644118530329884</v>
      </c>
      <c r="E276" s="6">
        <f t="shared" si="41"/>
        <v>19.740200000000002</v>
      </c>
      <c r="F276" s="6">
        <f t="shared" si="42"/>
        <v>0.89381660420511866</v>
      </c>
      <c r="G276">
        <f t="shared" si="43"/>
        <v>0.87447269338725453</v>
      </c>
      <c r="H276">
        <f t="shared" si="44"/>
        <v>17.262265862003083</v>
      </c>
      <c r="I276" s="4">
        <f t="shared" si="45"/>
        <v>-0.38185266832680043</v>
      </c>
      <c r="J276" s="5">
        <f t="shared" si="46"/>
        <v>0.14581146030829745</v>
      </c>
    </row>
    <row r="277" spans="1:10" x14ac:dyDescent="0.25">
      <c r="A277">
        <v>2006</v>
      </c>
      <c r="B277" s="6">
        <v>9</v>
      </c>
      <c r="C277" s="6">
        <v>273</v>
      </c>
      <c r="D277" s="7">
        <v>19.120265146457225</v>
      </c>
      <c r="E277" s="6">
        <f t="shared" si="41"/>
        <v>19.764299999999999</v>
      </c>
      <c r="F277" s="6">
        <f t="shared" si="42"/>
        <v>0.96741423407139271</v>
      </c>
      <c r="G277">
        <f t="shared" si="43"/>
        <v>0.98103153377402952</v>
      </c>
      <c r="H277">
        <f t="shared" si="44"/>
        <v>19.389401542970049</v>
      </c>
      <c r="I277" s="4">
        <f t="shared" si="45"/>
        <v>0.26913639651282395</v>
      </c>
      <c r="J277" s="5">
        <f t="shared" si="46"/>
        <v>7.2434399927907997E-2</v>
      </c>
    </row>
    <row r="278" spans="1:10" x14ac:dyDescent="0.25">
      <c r="A278">
        <v>2006</v>
      </c>
      <c r="B278" s="6">
        <v>10</v>
      </c>
      <c r="C278" s="6">
        <v>274</v>
      </c>
      <c r="D278" s="7">
        <v>21.018978271648802</v>
      </c>
      <c r="E278" s="6">
        <f t="shared" si="41"/>
        <v>19.788399999999999</v>
      </c>
      <c r="F278" s="6">
        <f t="shared" si="42"/>
        <v>1.0621868504603103</v>
      </c>
      <c r="G278">
        <f t="shared" si="43"/>
        <v>1.018445354428468</v>
      </c>
      <c r="H278">
        <f t="shared" si="44"/>
        <v>20.153404051572295</v>
      </c>
      <c r="I278" s="4">
        <f t="shared" si="45"/>
        <v>-0.86557422007650686</v>
      </c>
      <c r="J278" s="5">
        <f t="shared" si="46"/>
        <v>0.74921873046105314</v>
      </c>
    </row>
    <row r="279" spans="1:10" x14ac:dyDescent="0.25">
      <c r="A279">
        <v>2006</v>
      </c>
      <c r="B279" s="6">
        <v>11</v>
      </c>
      <c r="C279" s="6">
        <v>275</v>
      </c>
      <c r="D279" s="7">
        <v>19.766780744058117</v>
      </c>
      <c r="E279" s="6">
        <f t="shared" si="41"/>
        <v>19.8125</v>
      </c>
      <c r="F279" s="6">
        <f t="shared" si="42"/>
        <v>0.99769240348558319</v>
      </c>
      <c r="G279">
        <f t="shared" si="43"/>
        <v>1.0834348551684165</v>
      </c>
      <c r="H279">
        <f t="shared" si="44"/>
        <v>21.465553068024253</v>
      </c>
      <c r="I279" s="4">
        <f t="shared" si="45"/>
        <v>1.6987723239661356</v>
      </c>
      <c r="J279" s="5">
        <f t="shared" si="46"/>
        <v>2.8858274086733053</v>
      </c>
    </row>
    <row r="280" spans="1:10" x14ac:dyDescent="0.25">
      <c r="A280">
        <v>2006</v>
      </c>
      <c r="B280" s="6">
        <v>12</v>
      </c>
      <c r="C280" s="6">
        <v>276</v>
      </c>
      <c r="D280" s="7">
        <v>22.84995502261086</v>
      </c>
      <c r="E280" s="6">
        <f t="shared" si="41"/>
        <v>19.836600000000001</v>
      </c>
      <c r="F280" s="6">
        <f t="shared" si="42"/>
        <v>1.1519088464056773</v>
      </c>
      <c r="G280">
        <f t="shared" si="43"/>
        <v>1.0799238234350077</v>
      </c>
      <c r="H280">
        <f t="shared" si="44"/>
        <v>21.422016915950874</v>
      </c>
      <c r="I280" s="4">
        <f t="shared" si="45"/>
        <v>-1.4279381066599868</v>
      </c>
      <c r="J280" s="5">
        <f t="shared" si="46"/>
        <v>2.0390072364517078</v>
      </c>
    </row>
    <row r="281" spans="1:10" x14ac:dyDescent="0.25">
      <c r="A281">
        <v>2006</v>
      </c>
      <c r="B281" s="6">
        <v>13</v>
      </c>
      <c r="C281" s="6">
        <v>277</v>
      </c>
      <c r="D281" s="7">
        <v>21.559170428378977</v>
      </c>
      <c r="E281" s="6">
        <f t="shared" si="41"/>
        <v>19.860700000000001</v>
      </c>
      <c r="F281" s="6">
        <f t="shared" si="42"/>
        <v>1.08551916238496</v>
      </c>
      <c r="G281">
        <f t="shared" si="43"/>
        <v>1.1237079020474336</v>
      </c>
      <c r="H281">
        <f t="shared" si="44"/>
        <v>22.317625530193467</v>
      </c>
      <c r="I281" s="4">
        <f t="shared" si="45"/>
        <v>0.75845510181449072</v>
      </c>
      <c r="J281" s="5">
        <f t="shared" si="46"/>
        <v>0.57525414146842946</v>
      </c>
    </row>
    <row r="282" spans="1:10" x14ac:dyDescent="0.25">
      <c r="A282">
        <v>2006</v>
      </c>
      <c r="B282" s="6">
        <v>14</v>
      </c>
      <c r="C282" s="6">
        <v>278</v>
      </c>
      <c r="D282" s="7">
        <v>21.824940653609218</v>
      </c>
      <c r="E282" s="6">
        <f t="shared" si="41"/>
        <v>19.884799999999998</v>
      </c>
      <c r="F282" s="6">
        <f t="shared" si="42"/>
        <v>1.0975690302949599</v>
      </c>
      <c r="G282">
        <f t="shared" si="43"/>
        <v>1.1648023730103436</v>
      </c>
      <c r="H282">
        <f t="shared" si="44"/>
        <v>23.161862226836078</v>
      </c>
      <c r="I282" s="4">
        <f t="shared" si="45"/>
        <v>1.33692157322686</v>
      </c>
      <c r="J282" s="5">
        <f t="shared" si="46"/>
        <v>1.7873592929593825</v>
      </c>
    </row>
    <row r="283" spans="1:10" x14ac:dyDescent="0.25">
      <c r="A283">
        <v>2006</v>
      </c>
      <c r="B283" s="6">
        <v>15</v>
      </c>
      <c r="C283" s="6">
        <v>279</v>
      </c>
      <c r="D283" s="7">
        <v>20.990936859342121</v>
      </c>
      <c r="E283" s="6">
        <f t="shared" si="41"/>
        <v>19.908899999999999</v>
      </c>
      <c r="F283" s="6">
        <f t="shared" si="42"/>
        <v>1.0543494045046247</v>
      </c>
      <c r="G283">
        <f t="shared" si="43"/>
        <v>1.1643202247726037</v>
      </c>
      <c r="H283">
        <f t="shared" si="44"/>
        <v>23.180334922975288</v>
      </c>
      <c r="I283" s="4">
        <f t="shared" si="45"/>
        <v>2.1893980636331669</v>
      </c>
      <c r="J283" s="5">
        <f t="shared" si="46"/>
        <v>4.7934638810406609</v>
      </c>
    </row>
    <row r="284" spans="1:10" x14ac:dyDescent="0.25">
      <c r="A284">
        <v>2006</v>
      </c>
      <c r="B284" s="6">
        <v>16</v>
      </c>
      <c r="C284" s="6">
        <v>280</v>
      </c>
      <c r="D284" s="7">
        <v>24.719395582631645</v>
      </c>
      <c r="E284" s="6">
        <f t="shared" si="41"/>
        <v>19.933</v>
      </c>
      <c r="F284" s="6">
        <f t="shared" si="42"/>
        <v>1.2401241951854536</v>
      </c>
      <c r="G284">
        <f t="shared" si="43"/>
        <v>1.1859009887379446</v>
      </c>
      <c r="H284">
        <f t="shared" si="44"/>
        <v>23.638564408513449</v>
      </c>
      <c r="I284" s="4">
        <f t="shared" si="45"/>
        <v>-1.0808311741181953</v>
      </c>
      <c r="J284" s="5">
        <f t="shared" si="46"/>
        <v>1.1681960269457166</v>
      </c>
    </row>
    <row r="285" spans="1:10" x14ac:dyDescent="0.25">
      <c r="A285">
        <v>2006</v>
      </c>
      <c r="B285" s="6">
        <v>17</v>
      </c>
      <c r="C285" s="6">
        <v>281</v>
      </c>
      <c r="D285" s="7">
        <v>22.0883888683585</v>
      </c>
      <c r="E285" s="6">
        <f t="shared" si="41"/>
        <v>19.957100000000001</v>
      </c>
      <c r="F285" s="6">
        <f t="shared" si="42"/>
        <v>1.1067935155086912</v>
      </c>
      <c r="G285">
        <f t="shared" si="43"/>
        <v>1.1807994323562849</v>
      </c>
      <c r="H285">
        <f t="shared" si="44"/>
        <v>23.565332351477615</v>
      </c>
      <c r="I285" s="4">
        <f t="shared" si="45"/>
        <v>1.4769434831191148</v>
      </c>
      <c r="J285" s="5">
        <f t="shared" si="46"/>
        <v>2.1813620523280228</v>
      </c>
    </row>
    <row r="286" spans="1:10" x14ac:dyDescent="0.25">
      <c r="A286">
        <v>2006</v>
      </c>
      <c r="B286" s="6">
        <v>18</v>
      </c>
      <c r="C286" s="6">
        <v>282</v>
      </c>
      <c r="D286" s="7">
        <v>24.832425862137899</v>
      </c>
      <c r="E286" s="6">
        <f t="shared" si="41"/>
        <v>19.981200000000001</v>
      </c>
      <c r="F286" s="6">
        <f t="shared" si="42"/>
        <v>1.2427895152512312</v>
      </c>
      <c r="G286">
        <f t="shared" si="43"/>
        <v>1.1931644612882875</v>
      </c>
      <c r="H286">
        <f t="shared" si="44"/>
        <v>23.840857733893532</v>
      </c>
      <c r="I286" s="4">
        <f t="shared" si="45"/>
        <v>-0.99156812824436713</v>
      </c>
      <c r="J286" s="5">
        <f t="shared" si="46"/>
        <v>0.98320735295003769</v>
      </c>
    </row>
    <row r="287" spans="1:10" x14ac:dyDescent="0.25">
      <c r="A287">
        <v>2006</v>
      </c>
      <c r="B287" s="6">
        <v>19</v>
      </c>
      <c r="C287" s="6">
        <v>283</v>
      </c>
      <c r="D287" s="7">
        <v>21.185116633528647</v>
      </c>
      <c r="E287" s="6">
        <f t="shared" si="41"/>
        <v>20.005299999999998</v>
      </c>
      <c r="F287" s="6">
        <f t="shared" si="42"/>
        <v>1.0589752032475719</v>
      </c>
      <c r="G287">
        <f t="shared" si="43"/>
        <v>1.144719425159507</v>
      </c>
      <c r="H287">
        <f t="shared" si="44"/>
        <v>22.900455516143484</v>
      </c>
      <c r="I287" s="4">
        <f t="shared" si="45"/>
        <v>1.7153388826148372</v>
      </c>
      <c r="J287" s="5">
        <f t="shared" si="46"/>
        <v>2.9423874822103184</v>
      </c>
    </row>
    <row r="288" spans="1:10" x14ac:dyDescent="0.25">
      <c r="A288">
        <v>2006</v>
      </c>
      <c r="B288" s="6">
        <v>20</v>
      </c>
      <c r="C288" s="6">
        <v>284</v>
      </c>
      <c r="D288" s="7">
        <v>21.342100844313013</v>
      </c>
      <c r="E288" s="6">
        <f t="shared" si="41"/>
        <v>20.029400000000003</v>
      </c>
      <c r="F288" s="6">
        <f t="shared" si="42"/>
        <v>1.0655387003261709</v>
      </c>
      <c r="G288">
        <f t="shared" si="43"/>
        <v>1.1205175682242119</v>
      </c>
      <c r="H288">
        <f t="shared" si="44"/>
        <v>22.443294580990031</v>
      </c>
      <c r="I288" s="4">
        <f t="shared" si="45"/>
        <v>1.1011937366770184</v>
      </c>
      <c r="J288" s="5">
        <f t="shared" si="46"/>
        <v>1.2126276456966945</v>
      </c>
    </row>
    <row r="289" spans="1:10" x14ac:dyDescent="0.25">
      <c r="A289">
        <v>2006</v>
      </c>
      <c r="B289" s="6">
        <v>21</v>
      </c>
      <c r="C289" s="6">
        <v>285</v>
      </c>
      <c r="D289" s="7">
        <v>19.994047950447108</v>
      </c>
      <c r="E289" s="6">
        <f t="shared" si="41"/>
        <v>20.0535</v>
      </c>
      <c r="F289" s="6">
        <f t="shared" si="42"/>
        <v>0.99703532801990213</v>
      </c>
      <c r="G289">
        <f t="shared" si="43"/>
        <v>1.0987726434731997</v>
      </c>
      <c r="H289">
        <f t="shared" si="44"/>
        <v>22.034237205889809</v>
      </c>
      <c r="I289" s="4">
        <f t="shared" si="45"/>
        <v>2.0401892554427015</v>
      </c>
      <c r="J289" s="5">
        <f t="shared" si="46"/>
        <v>4.1623721980238448</v>
      </c>
    </row>
    <row r="290" spans="1:10" x14ac:dyDescent="0.25">
      <c r="A290">
        <v>2006</v>
      </c>
      <c r="B290" s="6">
        <v>22</v>
      </c>
      <c r="C290" s="6">
        <v>286</v>
      </c>
      <c r="D290" s="7">
        <v>22.837867782736541</v>
      </c>
      <c r="E290" s="6">
        <f t="shared" si="41"/>
        <v>20.0776</v>
      </c>
      <c r="F290" s="6">
        <f t="shared" si="42"/>
        <v>1.1374799668653894</v>
      </c>
      <c r="G290">
        <f t="shared" si="43"/>
        <v>1.0686748327179663</v>
      </c>
      <c r="H290">
        <f t="shared" si="44"/>
        <v>21.45642582137824</v>
      </c>
      <c r="I290" s="4">
        <f t="shared" si="45"/>
        <v>-1.381441961358302</v>
      </c>
      <c r="J290" s="5">
        <f t="shared" si="46"/>
        <v>1.9083818926014724</v>
      </c>
    </row>
    <row r="291" spans="1:10" x14ac:dyDescent="0.25">
      <c r="A291">
        <v>2006</v>
      </c>
      <c r="B291" s="6">
        <v>23</v>
      </c>
      <c r="C291" s="6">
        <v>287</v>
      </c>
      <c r="D291" s="7">
        <v>20.000819347965695</v>
      </c>
      <c r="E291" s="6">
        <f t="shared" si="41"/>
        <v>20.101700000000001</v>
      </c>
      <c r="F291" s="6">
        <f t="shared" si="42"/>
        <v>0.99498148653923268</v>
      </c>
      <c r="G291">
        <f t="shared" si="43"/>
        <v>1.0226211273669805</v>
      </c>
      <c r="H291">
        <f t="shared" si="44"/>
        <v>20.556423115992832</v>
      </c>
      <c r="I291" s="4">
        <f t="shared" si="45"/>
        <v>0.55560376802713662</v>
      </c>
      <c r="J291" s="5">
        <f t="shared" si="46"/>
        <v>0.30869554704595226</v>
      </c>
    </row>
    <row r="292" spans="1:10" x14ac:dyDescent="0.25">
      <c r="A292">
        <v>2006</v>
      </c>
      <c r="B292" s="6">
        <v>24</v>
      </c>
      <c r="C292" s="6">
        <v>288</v>
      </c>
      <c r="D292" s="7">
        <v>18.616903724552554</v>
      </c>
      <c r="E292" s="6">
        <f t="shared" si="41"/>
        <v>20.125800000000002</v>
      </c>
      <c r="F292" s="6">
        <f t="shared" si="42"/>
        <v>0.92502676785780202</v>
      </c>
      <c r="G292">
        <f t="shared" si="43"/>
        <v>0.93068175118910013</v>
      </c>
      <c r="H292">
        <f t="shared" si="44"/>
        <v>18.730714788081592</v>
      </c>
      <c r="I292" s="4">
        <f t="shared" si="45"/>
        <v>0.11381106352903814</v>
      </c>
      <c r="J292" s="5">
        <f t="shared" si="46"/>
        <v>1.2952958181610755E-2</v>
      </c>
    </row>
    <row r="293" spans="1:10" x14ac:dyDescent="0.25">
      <c r="A293">
        <v>2007</v>
      </c>
      <c r="B293" s="6">
        <v>1</v>
      </c>
      <c r="C293" s="6">
        <v>289</v>
      </c>
      <c r="D293" s="7">
        <v>18.334910230121892</v>
      </c>
      <c r="E293" s="6">
        <f t="shared" si="41"/>
        <v>20.149900000000002</v>
      </c>
      <c r="F293" s="6">
        <f t="shared" si="42"/>
        <v>0.90992561899175128</v>
      </c>
      <c r="G293">
        <f t="shared" si="43"/>
        <v>0.88538261692870157</v>
      </c>
      <c r="H293">
        <f t="shared" si="44"/>
        <v>17.840371192851645</v>
      </c>
      <c r="I293" s="4">
        <f t="shared" si="45"/>
        <v>-0.49453903727024695</v>
      </c>
      <c r="J293" s="5">
        <f t="shared" si="46"/>
        <v>0.24456885938418271</v>
      </c>
    </row>
    <row r="294" spans="1:10" x14ac:dyDescent="0.25">
      <c r="A294">
        <v>2007</v>
      </c>
      <c r="B294" s="6">
        <v>2</v>
      </c>
      <c r="C294" s="6">
        <v>290</v>
      </c>
      <c r="D294" s="7">
        <v>18.025176728135719</v>
      </c>
      <c r="E294" s="6">
        <f t="shared" si="41"/>
        <v>20.173999999999999</v>
      </c>
      <c r="F294" s="6">
        <f t="shared" si="42"/>
        <v>0.89348551244848418</v>
      </c>
      <c r="G294">
        <f t="shared" si="43"/>
        <v>0.81608058960937524</v>
      </c>
      <c r="H294">
        <f t="shared" si="44"/>
        <v>16.463609814779534</v>
      </c>
      <c r="I294" s="4">
        <f t="shared" si="45"/>
        <v>-1.5615669133561845</v>
      </c>
      <c r="J294" s="5">
        <f t="shared" si="46"/>
        <v>2.4384912248887614</v>
      </c>
    </row>
    <row r="295" spans="1:10" x14ac:dyDescent="0.25">
      <c r="A295">
        <v>2007</v>
      </c>
      <c r="B295" s="6">
        <v>3</v>
      </c>
      <c r="C295" s="6">
        <v>291</v>
      </c>
      <c r="D295" s="7">
        <v>15.482765232670111</v>
      </c>
      <c r="E295" s="6">
        <f t="shared" si="41"/>
        <v>20.1981</v>
      </c>
      <c r="F295" s="6">
        <f t="shared" si="42"/>
        <v>0.76654562719612795</v>
      </c>
      <c r="G295">
        <f t="shared" si="43"/>
        <v>0.77766543894918883</v>
      </c>
      <c r="H295">
        <f t="shared" si="44"/>
        <v>15.707364302439611</v>
      </c>
      <c r="I295" s="4">
        <f t="shared" si="45"/>
        <v>0.22459906976949995</v>
      </c>
      <c r="J295" s="5">
        <f t="shared" si="46"/>
        <v>5.0444742141324703E-2</v>
      </c>
    </row>
    <row r="296" spans="1:10" x14ac:dyDescent="0.25">
      <c r="A296">
        <v>2007</v>
      </c>
      <c r="B296" s="6">
        <v>4</v>
      </c>
      <c r="C296" s="6">
        <v>292</v>
      </c>
      <c r="D296" s="7">
        <v>14.26777788940147</v>
      </c>
      <c r="E296" s="6">
        <f t="shared" si="41"/>
        <v>20.222200000000001</v>
      </c>
      <c r="F296" s="6">
        <f t="shared" si="42"/>
        <v>0.70555023139922801</v>
      </c>
      <c r="G296">
        <f t="shared" si="43"/>
        <v>0.76737390098333624</v>
      </c>
      <c r="H296">
        <f t="shared" si="44"/>
        <v>15.517988500465222</v>
      </c>
      <c r="I296" s="4">
        <f t="shared" si="45"/>
        <v>1.2502106110637516</v>
      </c>
      <c r="J296" s="5">
        <f t="shared" si="46"/>
        <v>1.5630265720163994</v>
      </c>
    </row>
    <row r="297" spans="1:10" x14ac:dyDescent="0.25">
      <c r="A297">
        <v>2007</v>
      </c>
      <c r="B297" s="6">
        <v>5</v>
      </c>
      <c r="C297" s="6">
        <v>293</v>
      </c>
      <c r="D297" s="7">
        <v>14.455979840995658</v>
      </c>
      <c r="E297" s="6">
        <f t="shared" si="41"/>
        <v>20.246300000000002</v>
      </c>
      <c r="F297" s="6">
        <f t="shared" si="42"/>
        <v>0.71400600806051762</v>
      </c>
      <c r="G297">
        <f t="shared" si="43"/>
        <v>0.7473029267988418</v>
      </c>
      <c r="H297">
        <f t="shared" si="44"/>
        <v>15.130119246847393</v>
      </c>
      <c r="I297" s="4">
        <f t="shared" si="45"/>
        <v>0.67413940585173471</v>
      </c>
      <c r="J297" s="5">
        <f t="shared" si="46"/>
        <v>0.45446393852212991</v>
      </c>
    </row>
    <row r="298" spans="1:10" x14ac:dyDescent="0.25">
      <c r="A298">
        <v>2007</v>
      </c>
      <c r="B298" s="6">
        <v>6</v>
      </c>
      <c r="C298" s="6">
        <v>294</v>
      </c>
      <c r="D298" s="7">
        <v>15.933920263970608</v>
      </c>
      <c r="E298" s="6">
        <f t="shared" si="41"/>
        <v>20.270400000000002</v>
      </c>
      <c r="F298" s="6">
        <f t="shared" si="42"/>
        <v>0.78606836885165587</v>
      </c>
      <c r="G298">
        <f t="shared" si="43"/>
        <v>0.77352436864525487</v>
      </c>
      <c r="H298">
        <f t="shared" si="44"/>
        <v>15.679648362186777</v>
      </c>
      <c r="I298" s="4">
        <f t="shared" si="45"/>
        <v>-0.25427190178383086</v>
      </c>
      <c r="J298" s="5">
        <f t="shared" si="46"/>
        <v>6.4654200036766127E-2</v>
      </c>
    </row>
    <row r="299" spans="1:10" x14ac:dyDescent="0.25">
      <c r="A299">
        <v>2007</v>
      </c>
      <c r="B299" s="6">
        <v>7</v>
      </c>
      <c r="C299" s="6">
        <v>295</v>
      </c>
      <c r="D299" s="7">
        <v>16.801434698043352</v>
      </c>
      <c r="E299" s="6">
        <f t="shared" si="41"/>
        <v>20.294499999999999</v>
      </c>
      <c r="F299" s="6">
        <f t="shared" si="42"/>
        <v>0.82788118446097969</v>
      </c>
      <c r="G299">
        <f t="shared" si="43"/>
        <v>0.80364367718008745</v>
      </c>
      <c r="H299">
        <f t="shared" si="44"/>
        <v>16.309546606531285</v>
      </c>
      <c r="I299" s="4">
        <f t="shared" si="45"/>
        <v>-0.49188809151206669</v>
      </c>
      <c r="J299" s="5">
        <f t="shared" si="46"/>
        <v>0.2419538945713833</v>
      </c>
    </row>
    <row r="300" spans="1:10" x14ac:dyDescent="0.25">
      <c r="A300">
        <v>2007</v>
      </c>
      <c r="B300" s="6">
        <v>8</v>
      </c>
      <c r="C300" s="6">
        <v>296</v>
      </c>
      <c r="D300" s="7">
        <v>18.178070872235008</v>
      </c>
      <c r="E300" s="6">
        <f t="shared" si="41"/>
        <v>20.3186</v>
      </c>
      <c r="F300" s="6">
        <f t="shared" si="42"/>
        <v>0.89465174137169923</v>
      </c>
      <c r="G300">
        <f t="shared" si="43"/>
        <v>0.87447269338725453</v>
      </c>
      <c r="H300">
        <f t="shared" si="44"/>
        <v>17.768060867858271</v>
      </c>
      <c r="I300" s="4">
        <f t="shared" si="45"/>
        <v>-0.41001000437673696</v>
      </c>
      <c r="J300" s="5">
        <f t="shared" si="46"/>
        <v>0.16810820368901186</v>
      </c>
    </row>
    <row r="301" spans="1:10" x14ac:dyDescent="0.25">
      <c r="A301">
        <v>2007</v>
      </c>
      <c r="B301" s="6">
        <v>9</v>
      </c>
      <c r="C301" s="6">
        <v>297</v>
      </c>
      <c r="D301" s="7">
        <v>17.763193156744268</v>
      </c>
      <c r="E301" s="6">
        <f t="shared" si="41"/>
        <v>20.342700000000001</v>
      </c>
      <c r="F301" s="6">
        <f t="shared" si="42"/>
        <v>0.87319742004474665</v>
      </c>
      <c r="G301">
        <f t="shared" si="43"/>
        <v>0.98103153377402952</v>
      </c>
      <c r="H301">
        <f t="shared" si="44"/>
        <v>19.956830182104952</v>
      </c>
      <c r="I301" s="4">
        <f t="shared" si="45"/>
        <v>2.1936370253606832</v>
      </c>
      <c r="J301" s="5">
        <f t="shared" si="46"/>
        <v>4.8120433990332669</v>
      </c>
    </row>
    <row r="302" spans="1:10" x14ac:dyDescent="0.25">
      <c r="A302">
        <v>2007</v>
      </c>
      <c r="B302" s="6">
        <v>10</v>
      </c>
      <c r="C302" s="6">
        <v>298</v>
      </c>
      <c r="D302" s="7">
        <v>18.983903534210871</v>
      </c>
      <c r="E302" s="6">
        <f t="shared" si="41"/>
        <v>20.366800000000001</v>
      </c>
      <c r="F302" s="6">
        <f t="shared" si="42"/>
        <v>0.93210045437726441</v>
      </c>
      <c r="G302">
        <f t="shared" si="43"/>
        <v>1.018445354428468</v>
      </c>
      <c r="H302">
        <f t="shared" si="44"/>
        <v>20.742472844573722</v>
      </c>
      <c r="I302" s="4">
        <f t="shared" si="45"/>
        <v>1.7585693103628515</v>
      </c>
      <c r="J302" s="5">
        <f t="shared" si="46"/>
        <v>3.092566019350075</v>
      </c>
    </row>
    <row r="303" spans="1:10" x14ac:dyDescent="0.25">
      <c r="A303">
        <v>2007</v>
      </c>
      <c r="B303" s="6">
        <v>11</v>
      </c>
      <c r="C303" s="6">
        <v>299</v>
      </c>
      <c r="D303" s="7">
        <v>21.230538774478987</v>
      </c>
      <c r="E303" s="6">
        <f t="shared" si="41"/>
        <v>20.390900000000002</v>
      </c>
      <c r="F303" s="6">
        <f t="shared" si="42"/>
        <v>1.0411771316851628</v>
      </c>
      <c r="G303">
        <f t="shared" si="43"/>
        <v>1.0834348551684165</v>
      </c>
      <c r="H303">
        <f t="shared" si="44"/>
        <v>22.092211788253667</v>
      </c>
      <c r="I303" s="4">
        <f t="shared" si="45"/>
        <v>0.86167301377468064</v>
      </c>
      <c r="J303" s="5">
        <f t="shared" si="46"/>
        <v>0.74248038266754102</v>
      </c>
    </row>
    <row r="304" spans="1:10" x14ac:dyDescent="0.25">
      <c r="A304">
        <v>2007</v>
      </c>
      <c r="B304" s="6">
        <v>12</v>
      </c>
      <c r="C304" s="6">
        <v>300</v>
      </c>
      <c r="D304" s="7">
        <v>21.499333301619096</v>
      </c>
      <c r="E304" s="6">
        <f t="shared" si="41"/>
        <v>20.414999999999999</v>
      </c>
      <c r="F304" s="6">
        <f t="shared" si="42"/>
        <v>1.0531145384089688</v>
      </c>
      <c r="G304">
        <f t="shared" si="43"/>
        <v>1.0799238234350077</v>
      </c>
      <c r="H304">
        <f t="shared" si="44"/>
        <v>22.046644855425683</v>
      </c>
      <c r="I304" s="4">
        <f t="shared" si="45"/>
        <v>0.54731155380658691</v>
      </c>
      <c r="J304" s="5">
        <f t="shared" si="46"/>
        <v>0.2995499369301805</v>
      </c>
    </row>
    <row r="305" spans="1:10" x14ac:dyDescent="0.25">
      <c r="A305">
        <v>2007</v>
      </c>
      <c r="B305" s="6">
        <v>13</v>
      </c>
      <c r="C305" s="6">
        <v>301</v>
      </c>
      <c r="D305" s="7">
        <v>22.130946559843121</v>
      </c>
      <c r="E305" s="6">
        <f t="shared" si="41"/>
        <v>20.4391</v>
      </c>
      <c r="F305" s="6">
        <f t="shared" si="42"/>
        <v>1.08277500280556</v>
      </c>
      <c r="G305">
        <f t="shared" si="43"/>
        <v>1.1237079020474336</v>
      </c>
      <c r="H305">
        <f t="shared" si="44"/>
        <v>22.9675781807377</v>
      </c>
      <c r="I305" s="4">
        <f t="shared" si="45"/>
        <v>0.83663162089457899</v>
      </c>
      <c r="J305" s="5">
        <f t="shared" si="46"/>
        <v>0.69995246908069053</v>
      </c>
    </row>
    <row r="306" spans="1:10" x14ac:dyDescent="0.25">
      <c r="A306">
        <v>2007</v>
      </c>
      <c r="B306" s="6">
        <v>14</v>
      </c>
      <c r="C306" s="6">
        <v>302</v>
      </c>
      <c r="D306" s="7">
        <v>24.361320172981248</v>
      </c>
      <c r="E306" s="6">
        <f t="shared" si="41"/>
        <v>20.463200000000001</v>
      </c>
      <c r="F306" s="6">
        <f t="shared" si="42"/>
        <v>1.1904941638151045</v>
      </c>
      <c r="G306">
        <f t="shared" si="43"/>
        <v>1.1648023730103436</v>
      </c>
      <c r="H306">
        <f t="shared" si="44"/>
        <v>23.835583919385265</v>
      </c>
      <c r="I306" s="4">
        <f t="shared" si="45"/>
        <v>-0.52573625359598353</v>
      </c>
      <c r="J306" s="5">
        <f t="shared" si="46"/>
        <v>0.2763986083451403</v>
      </c>
    </row>
    <row r="307" spans="1:10" x14ac:dyDescent="0.25">
      <c r="A307">
        <v>2007</v>
      </c>
      <c r="B307" s="6">
        <v>15</v>
      </c>
      <c r="C307" s="6">
        <v>303</v>
      </c>
      <c r="D307" s="7">
        <v>22.66922511950651</v>
      </c>
      <c r="E307" s="6">
        <f t="shared" si="41"/>
        <v>20.487300000000001</v>
      </c>
      <c r="F307" s="6">
        <f t="shared" si="42"/>
        <v>1.1065013505687187</v>
      </c>
      <c r="G307">
        <f t="shared" si="43"/>
        <v>1.1643202247726037</v>
      </c>
      <c r="H307">
        <f t="shared" si="44"/>
        <v>23.853777740983766</v>
      </c>
      <c r="I307" s="4">
        <f t="shared" si="45"/>
        <v>1.1845526214772555</v>
      </c>
      <c r="J307" s="5">
        <f t="shared" si="46"/>
        <v>1.4031649130486381</v>
      </c>
    </row>
    <row r="308" spans="1:10" x14ac:dyDescent="0.25">
      <c r="A308">
        <v>2007</v>
      </c>
      <c r="B308" s="6">
        <v>16</v>
      </c>
      <c r="C308" s="6">
        <v>304</v>
      </c>
      <c r="D308" s="7">
        <v>23.686732560045197</v>
      </c>
      <c r="E308" s="6">
        <f t="shared" si="41"/>
        <v>20.511400000000002</v>
      </c>
      <c r="F308" s="6">
        <f t="shared" si="42"/>
        <v>1.1548081827688601</v>
      </c>
      <c r="G308">
        <f t="shared" si="43"/>
        <v>1.1859009887379446</v>
      </c>
      <c r="H308">
        <f t="shared" si="44"/>
        <v>24.32448954039948</v>
      </c>
      <c r="I308" s="4">
        <f t="shared" si="45"/>
        <v>0.63775698035428263</v>
      </c>
      <c r="J308" s="5">
        <f t="shared" si="46"/>
        <v>0.40673396599061284</v>
      </c>
    </row>
    <row r="309" spans="1:10" x14ac:dyDescent="0.25">
      <c r="A309">
        <v>2007</v>
      </c>
      <c r="B309" s="6">
        <v>17</v>
      </c>
      <c r="C309" s="6">
        <v>305</v>
      </c>
      <c r="D309" s="7">
        <v>23.62742977196616</v>
      </c>
      <c r="E309" s="6">
        <f t="shared" si="41"/>
        <v>20.535499999999999</v>
      </c>
      <c r="F309" s="6">
        <f t="shared" si="42"/>
        <v>1.1505651078359991</v>
      </c>
      <c r="G309">
        <f t="shared" si="43"/>
        <v>1.1807994323562849</v>
      </c>
      <c r="H309">
        <f t="shared" si="44"/>
        <v>24.248306743152487</v>
      </c>
      <c r="I309" s="4">
        <f t="shared" si="45"/>
        <v>0.6208769711863269</v>
      </c>
      <c r="J309" s="5">
        <f t="shared" si="46"/>
        <v>0.385488213349507</v>
      </c>
    </row>
    <row r="310" spans="1:10" x14ac:dyDescent="0.25">
      <c r="A310">
        <v>2007</v>
      </c>
      <c r="B310" s="6">
        <v>18</v>
      </c>
      <c r="C310" s="6">
        <v>306</v>
      </c>
      <c r="D310" s="7">
        <v>25.544803293963177</v>
      </c>
      <c r="E310" s="6">
        <f t="shared" si="41"/>
        <v>20.5596</v>
      </c>
      <c r="F310" s="6">
        <f t="shared" si="42"/>
        <v>1.2424756947588074</v>
      </c>
      <c r="G310">
        <f t="shared" si="43"/>
        <v>1.1931644612882875</v>
      </c>
      <c r="H310">
        <f t="shared" si="44"/>
        <v>24.530984058302675</v>
      </c>
      <c r="I310" s="4">
        <f t="shared" si="45"/>
        <v>-1.0138192356605025</v>
      </c>
      <c r="J310" s="5">
        <f t="shared" si="46"/>
        <v>1.0278294425952454</v>
      </c>
    </row>
    <row r="311" spans="1:10" x14ac:dyDescent="0.25">
      <c r="A311">
        <v>2007</v>
      </c>
      <c r="B311" s="6">
        <v>19</v>
      </c>
      <c r="C311" s="6">
        <v>307</v>
      </c>
      <c r="D311" s="7">
        <v>21.646639191485082</v>
      </c>
      <c r="E311" s="6">
        <f t="shared" si="41"/>
        <v>20.5837</v>
      </c>
      <c r="F311" s="6">
        <f t="shared" si="42"/>
        <v>1.0516398505363507</v>
      </c>
      <c r="G311">
        <f t="shared" si="43"/>
        <v>1.144719425159507</v>
      </c>
      <c r="H311">
        <f t="shared" si="44"/>
        <v>23.562561231655746</v>
      </c>
      <c r="I311" s="4">
        <f t="shared" si="45"/>
        <v>1.9159220401706634</v>
      </c>
      <c r="J311" s="5">
        <f t="shared" si="46"/>
        <v>3.670757264011717</v>
      </c>
    </row>
    <row r="312" spans="1:10" x14ac:dyDescent="0.25">
      <c r="A312">
        <v>2007</v>
      </c>
      <c r="B312" s="6">
        <v>20</v>
      </c>
      <c r="C312" s="6">
        <v>308</v>
      </c>
      <c r="D312" s="7">
        <v>21.391694574310335</v>
      </c>
      <c r="E312" s="6">
        <f t="shared" si="41"/>
        <v>20.607800000000001</v>
      </c>
      <c r="F312" s="6">
        <f t="shared" si="42"/>
        <v>1.0380387316603585</v>
      </c>
      <c r="G312">
        <f t="shared" si="43"/>
        <v>1.1205175682242119</v>
      </c>
      <c r="H312">
        <f t="shared" si="44"/>
        <v>23.091401942450915</v>
      </c>
      <c r="I312" s="4">
        <f t="shared" si="45"/>
        <v>1.6997073681405794</v>
      </c>
      <c r="J312" s="5">
        <f t="shared" si="46"/>
        <v>2.8890051373113752</v>
      </c>
    </row>
    <row r="313" spans="1:10" x14ac:dyDescent="0.25">
      <c r="A313">
        <v>2007</v>
      </c>
      <c r="B313" s="6">
        <v>21</v>
      </c>
      <c r="C313" s="6">
        <v>309</v>
      </c>
      <c r="D313" s="7">
        <v>21.850399698452414</v>
      </c>
      <c r="E313" s="6">
        <f t="shared" si="41"/>
        <v>20.631900000000002</v>
      </c>
      <c r="F313" s="6">
        <f t="shared" si="42"/>
        <v>1.0590590153331692</v>
      </c>
      <c r="G313">
        <f t="shared" si="43"/>
        <v>1.0987726434731997</v>
      </c>
      <c r="H313">
        <f t="shared" si="44"/>
        <v>22.66976730287471</v>
      </c>
      <c r="I313" s="4">
        <f t="shared" si="45"/>
        <v>0.81936760442229684</v>
      </c>
      <c r="J313" s="5">
        <f t="shared" si="46"/>
        <v>0.67136327117673356</v>
      </c>
    </row>
    <row r="314" spans="1:10" x14ac:dyDescent="0.25">
      <c r="A314">
        <v>2007</v>
      </c>
      <c r="B314" s="6">
        <v>22</v>
      </c>
      <c r="C314" s="6">
        <v>310</v>
      </c>
      <c r="D314" s="7">
        <v>20.634738119088606</v>
      </c>
      <c r="E314" s="6">
        <f t="shared" si="41"/>
        <v>20.655999999999999</v>
      </c>
      <c r="F314" s="6">
        <f t="shared" si="42"/>
        <v>0.99897066804263202</v>
      </c>
      <c r="G314">
        <f t="shared" si="43"/>
        <v>1.0686748327179663</v>
      </c>
      <c r="H314">
        <f t="shared" si="44"/>
        <v>22.07454734462231</v>
      </c>
      <c r="I314" s="4">
        <f t="shared" si="45"/>
        <v>1.4398092255337041</v>
      </c>
      <c r="J314" s="5">
        <f t="shared" si="46"/>
        <v>2.0730506059319644</v>
      </c>
    </row>
    <row r="315" spans="1:10" x14ac:dyDescent="0.25">
      <c r="A315">
        <v>2007</v>
      </c>
      <c r="B315" s="6">
        <v>23</v>
      </c>
      <c r="C315" s="6">
        <v>311</v>
      </c>
      <c r="D315" s="7">
        <v>19.096197994160764</v>
      </c>
      <c r="E315" s="6">
        <f t="shared" si="41"/>
        <v>20.680099999999999</v>
      </c>
      <c r="F315" s="6">
        <f t="shared" si="42"/>
        <v>0.92340936427583842</v>
      </c>
      <c r="G315">
        <f t="shared" si="43"/>
        <v>1.0226211273669805</v>
      </c>
      <c r="H315">
        <f t="shared" si="44"/>
        <v>21.147907176061892</v>
      </c>
      <c r="I315" s="4">
        <f t="shared" si="45"/>
        <v>2.0517091819011277</v>
      </c>
      <c r="J315" s="5">
        <f t="shared" si="46"/>
        <v>4.2095105670973947</v>
      </c>
    </row>
    <row r="316" spans="1:10" x14ac:dyDescent="0.25">
      <c r="A316">
        <v>2007</v>
      </c>
      <c r="B316" s="6">
        <v>24</v>
      </c>
      <c r="C316" s="6">
        <v>312</v>
      </c>
      <c r="D316" s="7">
        <v>16.823340042393234</v>
      </c>
      <c r="E316" s="6">
        <f t="shared" si="41"/>
        <v>20.7042</v>
      </c>
      <c r="F316" s="6">
        <f t="shared" si="42"/>
        <v>0.8125568745661863</v>
      </c>
      <c r="G316">
        <f t="shared" si="43"/>
        <v>0.93068175118910013</v>
      </c>
      <c r="H316">
        <f t="shared" si="44"/>
        <v>19.269021112969366</v>
      </c>
      <c r="I316" s="4">
        <f t="shared" si="45"/>
        <v>2.445681070576132</v>
      </c>
      <c r="J316" s="5">
        <f t="shared" si="46"/>
        <v>5.9813558989744156</v>
      </c>
    </row>
    <row r="317" spans="1:10" x14ac:dyDescent="0.25">
      <c r="A317">
        <v>2008</v>
      </c>
      <c r="B317" s="6">
        <v>1</v>
      </c>
      <c r="C317" s="6">
        <v>313</v>
      </c>
      <c r="D317" s="7">
        <v>18.528826645430257</v>
      </c>
      <c r="E317" s="6">
        <f t="shared" si="41"/>
        <v>20.728300000000001</v>
      </c>
      <c r="F317" s="6">
        <f t="shared" si="42"/>
        <v>0.89389031639981364</v>
      </c>
      <c r="G317">
        <f t="shared" si="43"/>
        <v>0.88538261692870157</v>
      </c>
      <c r="H317">
        <f t="shared" si="44"/>
        <v>18.352476498483206</v>
      </c>
      <c r="I317" s="4">
        <f t="shared" si="45"/>
        <v>-0.1763501469470512</v>
      </c>
      <c r="J317" s="5">
        <f t="shared" si="46"/>
        <v>3.1099374328246551E-2</v>
      </c>
    </row>
    <row r="318" spans="1:10" x14ac:dyDescent="0.25">
      <c r="A318">
        <v>2008</v>
      </c>
      <c r="B318" s="6">
        <v>2</v>
      </c>
      <c r="C318" s="6">
        <v>314</v>
      </c>
      <c r="D318" s="7">
        <v>16.630540138670877</v>
      </c>
      <c r="E318" s="6">
        <f t="shared" si="41"/>
        <v>20.752400000000002</v>
      </c>
      <c r="F318" s="6">
        <f t="shared" si="42"/>
        <v>0.80137912427819802</v>
      </c>
      <c r="G318">
        <f t="shared" si="43"/>
        <v>0.81608058960937524</v>
      </c>
      <c r="H318">
        <f t="shared" si="44"/>
        <v>16.9356308278096</v>
      </c>
      <c r="I318" s="4">
        <f t="shared" si="45"/>
        <v>0.30509068913872284</v>
      </c>
      <c r="J318" s="5">
        <f t="shared" si="46"/>
        <v>9.308032859914081E-2</v>
      </c>
    </row>
    <row r="319" spans="1:10" x14ac:dyDescent="0.25">
      <c r="A319">
        <v>2008</v>
      </c>
      <c r="B319" s="6">
        <v>3</v>
      </c>
      <c r="C319" s="6">
        <v>315</v>
      </c>
      <c r="D319" s="7">
        <v>16.325955012999952</v>
      </c>
      <c r="E319" s="6">
        <f t="shared" si="41"/>
        <v>20.776499999999999</v>
      </c>
      <c r="F319" s="6">
        <f t="shared" si="42"/>
        <v>0.78578947430991519</v>
      </c>
      <c r="G319">
        <f t="shared" si="43"/>
        <v>0.77766543894918883</v>
      </c>
      <c r="H319">
        <f t="shared" si="44"/>
        <v>16.157165992327819</v>
      </c>
      <c r="I319" s="4">
        <f t="shared" si="45"/>
        <v>-0.16878902067213275</v>
      </c>
      <c r="J319" s="5">
        <f t="shared" si="46"/>
        <v>2.8489733499457656E-2</v>
      </c>
    </row>
    <row r="320" spans="1:10" x14ac:dyDescent="0.25">
      <c r="A320">
        <v>2008</v>
      </c>
      <c r="B320" s="6">
        <v>4</v>
      </c>
      <c r="C320" s="6">
        <v>316</v>
      </c>
      <c r="D320" s="7">
        <v>13.906195698146513</v>
      </c>
      <c r="E320" s="6">
        <f t="shared" si="41"/>
        <v>20.800599999999999</v>
      </c>
      <c r="F320" s="6">
        <f t="shared" si="42"/>
        <v>0.66854781583927936</v>
      </c>
      <c r="G320">
        <f t="shared" si="43"/>
        <v>0.76737390098333624</v>
      </c>
      <c r="H320">
        <f t="shared" si="44"/>
        <v>15.961837564793983</v>
      </c>
      <c r="I320" s="4">
        <f t="shared" si="45"/>
        <v>2.0556418666474698</v>
      </c>
      <c r="J320" s="5">
        <f t="shared" si="46"/>
        <v>4.2256634839138938</v>
      </c>
    </row>
    <row r="321" spans="1:10" x14ac:dyDescent="0.25">
      <c r="A321">
        <v>2008</v>
      </c>
      <c r="B321" s="6">
        <v>5</v>
      </c>
      <c r="C321" s="6">
        <v>317</v>
      </c>
      <c r="D321" s="7">
        <v>16.220768372425592</v>
      </c>
      <c r="E321" s="6">
        <f t="shared" si="41"/>
        <v>20.8247</v>
      </c>
      <c r="F321" s="6">
        <f t="shared" si="42"/>
        <v>0.77891966618609598</v>
      </c>
      <c r="G321">
        <f t="shared" si="43"/>
        <v>0.7473029267988418</v>
      </c>
      <c r="H321">
        <f t="shared" si="44"/>
        <v>15.562359259707842</v>
      </c>
      <c r="I321" s="4">
        <f t="shared" si="45"/>
        <v>-0.65840911271775049</v>
      </c>
      <c r="J321" s="5">
        <f t="shared" si="46"/>
        <v>0.43350255970977547</v>
      </c>
    </row>
    <row r="322" spans="1:10" x14ac:dyDescent="0.25">
      <c r="A322">
        <v>2008</v>
      </c>
      <c r="B322" s="6">
        <v>6</v>
      </c>
      <c r="C322" s="6">
        <v>318</v>
      </c>
      <c r="D322" s="7">
        <v>14.210624738076664</v>
      </c>
      <c r="E322" s="6">
        <f t="shared" si="41"/>
        <v>20.848800000000001</v>
      </c>
      <c r="F322" s="6">
        <f t="shared" si="42"/>
        <v>0.68160396464432793</v>
      </c>
      <c r="G322">
        <f t="shared" si="43"/>
        <v>0.77352436864525487</v>
      </c>
      <c r="H322">
        <f t="shared" si="44"/>
        <v>16.127054857011188</v>
      </c>
      <c r="I322" s="4">
        <f t="shared" si="45"/>
        <v>1.9164301189345245</v>
      </c>
      <c r="J322" s="5">
        <f t="shared" si="46"/>
        <v>3.6727044007593959</v>
      </c>
    </row>
    <row r="323" spans="1:10" x14ac:dyDescent="0.25">
      <c r="A323">
        <v>2008</v>
      </c>
      <c r="B323" s="6">
        <v>7</v>
      </c>
      <c r="C323" s="6">
        <v>319</v>
      </c>
      <c r="D323" s="7">
        <v>16.153279512179783</v>
      </c>
      <c r="E323" s="6">
        <f t="shared" si="41"/>
        <v>20.872900000000001</v>
      </c>
      <c r="F323" s="6">
        <f t="shared" si="42"/>
        <v>0.77388764916134234</v>
      </c>
      <c r="G323">
        <f t="shared" si="43"/>
        <v>0.80364367718008745</v>
      </c>
      <c r="H323">
        <f t="shared" si="44"/>
        <v>16.77437410941225</v>
      </c>
      <c r="I323" s="4">
        <f t="shared" si="45"/>
        <v>0.62109459723246729</v>
      </c>
      <c r="J323" s="5">
        <f t="shared" si="46"/>
        <v>0.38575849871136075</v>
      </c>
    </row>
    <row r="324" spans="1:10" x14ac:dyDescent="0.25">
      <c r="A324">
        <v>2008</v>
      </c>
      <c r="B324" s="6">
        <v>8</v>
      </c>
      <c r="C324" s="6">
        <v>320</v>
      </c>
      <c r="D324" s="7">
        <v>17.365845018981439</v>
      </c>
      <c r="E324" s="6">
        <f t="shared" si="41"/>
        <v>20.896999999999998</v>
      </c>
      <c r="F324" s="6">
        <f t="shared" si="42"/>
        <v>0.83102096085473709</v>
      </c>
      <c r="G324">
        <f t="shared" si="43"/>
        <v>0.87447269338725453</v>
      </c>
      <c r="H324">
        <f t="shared" si="44"/>
        <v>18.273855873713458</v>
      </c>
      <c r="I324" s="4">
        <f t="shared" si="45"/>
        <v>0.90801085473201937</v>
      </c>
      <c r="J324" s="5">
        <f t="shared" si="46"/>
        <v>0.82448371231117235</v>
      </c>
    </row>
    <row r="325" spans="1:10" x14ac:dyDescent="0.25">
      <c r="A325">
        <v>2008</v>
      </c>
      <c r="B325" s="6">
        <v>9</v>
      </c>
      <c r="C325" s="6">
        <v>321</v>
      </c>
      <c r="D325" s="7">
        <v>19.665314272334239</v>
      </c>
      <c r="E325" s="6">
        <f t="shared" si="41"/>
        <v>20.921099999999999</v>
      </c>
      <c r="F325" s="6">
        <f t="shared" si="42"/>
        <v>0.93997515772756879</v>
      </c>
      <c r="G325">
        <f t="shared" si="43"/>
        <v>0.98103153377402952</v>
      </c>
      <c r="H325">
        <f t="shared" si="44"/>
        <v>20.524258821239847</v>
      </c>
      <c r="I325" s="4">
        <f t="shared" si="45"/>
        <v>0.85894454890560823</v>
      </c>
      <c r="J325" s="5">
        <f t="shared" si="46"/>
        <v>0.73778573809465886</v>
      </c>
    </row>
    <row r="326" spans="1:10" x14ac:dyDescent="0.25">
      <c r="A326">
        <v>2008</v>
      </c>
      <c r="B326" s="6">
        <v>10</v>
      </c>
      <c r="C326" s="6">
        <v>322</v>
      </c>
      <c r="D326" s="7">
        <v>21.162511107431573</v>
      </c>
      <c r="E326" s="6">
        <f t="shared" ref="E326:E389" si="47">0.0241*C326+13.185</f>
        <v>20.9452</v>
      </c>
      <c r="F326" s="6">
        <f t="shared" ref="F326:F389" si="48">D326/E326</f>
        <v>1.0103752223627167</v>
      </c>
      <c r="G326">
        <f t="shared" ref="G326:G389" si="49">AVERAGEIF($B$5:$B$484,B326,$F$5:$F$484)</f>
        <v>1.018445354428468</v>
      </c>
      <c r="H326">
        <f t="shared" ref="H326:H389" si="50">E326*G326</f>
        <v>21.331541637575146</v>
      </c>
      <c r="I326" s="4">
        <f t="shared" ref="I326:I389" si="51">H326-D326</f>
        <v>0.16903053014357283</v>
      </c>
      <c r="J326" s="5">
        <f t="shared" ref="J326:J389" si="52">I326^2</f>
        <v>2.8571320120617284E-2</v>
      </c>
    </row>
    <row r="327" spans="1:10" x14ac:dyDescent="0.25">
      <c r="A327">
        <v>2008</v>
      </c>
      <c r="B327" s="6">
        <v>11</v>
      </c>
      <c r="C327" s="6">
        <v>323</v>
      </c>
      <c r="D327" s="7">
        <v>23.937175512422257</v>
      </c>
      <c r="E327" s="6">
        <f t="shared" si="47"/>
        <v>20.9693</v>
      </c>
      <c r="F327" s="6">
        <f t="shared" si="48"/>
        <v>1.1415343150425745</v>
      </c>
      <c r="G327">
        <f t="shared" si="49"/>
        <v>1.0834348551684165</v>
      </c>
      <c r="H327">
        <f t="shared" si="50"/>
        <v>22.718870508483079</v>
      </c>
      <c r="I327" s="4">
        <f t="shared" si="51"/>
        <v>-1.2183050039391787</v>
      </c>
      <c r="J327" s="5">
        <f t="shared" si="52"/>
        <v>1.4842670826232423</v>
      </c>
    </row>
    <row r="328" spans="1:10" x14ac:dyDescent="0.25">
      <c r="A328">
        <v>2008</v>
      </c>
      <c r="B328" s="6">
        <v>12</v>
      </c>
      <c r="C328" s="6">
        <v>324</v>
      </c>
      <c r="D328" s="7">
        <v>22.284207996389863</v>
      </c>
      <c r="E328" s="6">
        <f t="shared" si="47"/>
        <v>20.993400000000001</v>
      </c>
      <c r="F328" s="6">
        <f t="shared" si="48"/>
        <v>1.061486371735396</v>
      </c>
      <c r="G328">
        <f t="shared" si="49"/>
        <v>1.0799238234350077</v>
      </c>
      <c r="H328">
        <f t="shared" si="50"/>
        <v>22.671272794900492</v>
      </c>
      <c r="I328" s="4">
        <f t="shared" si="51"/>
        <v>0.3870647985106288</v>
      </c>
      <c r="J328" s="5">
        <f t="shared" si="52"/>
        <v>0.14981915824607367</v>
      </c>
    </row>
    <row r="329" spans="1:10" x14ac:dyDescent="0.25">
      <c r="A329">
        <v>2008</v>
      </c>
      <c r="B329" s="6">
        <v>13</v>
      </c>
      <c r="C329" s="6">
        <v>325</v>
      </c>
      <c r="D329" s="7">
        <v>22.59830060946199</v>
      </c>
      <c r="E329" s="6">
        <f t="shared" si="47"/>
        <v>21.017499999999998</v>
      </c>
      <c r="F329" s="6">
        <f t="shared" si="48"/>
        <v>1.0752135415469011</v>
      </c>
      <c r="G329">
        <f t="shared" si="49"/>
        <v>1.1237079020474336</v>
      </c>
      <c r="H329">
        <f t="shared" si="50"/>
        <v>23.617530831281936</v>
      </c>
      <c r="I329" s="4">
        <f t="shared" si="51"/>
        <v>1.0192302218199458</v>
      </c>
      <c r="J329" s="5">
        <f t="shared" si="52"/>
        <v>1.038830245071136</v>
      </c>
    </row>
    <row r="330" spans="1:10" x14ac:dyDescent="0.25">
      <c r="A330">
        <v>2008</v>
      </c>
      <c r="B330" s="6">
        <v>14</v>
      </c>
      <c r="C330" s="6">
        <v>326</v>
      </c>
      <c r="D330" s="7">
        <v>23.138361889463468</v>
      </c>
      <c r="E330" s="6">
        <f t="shared" si="47"/>
        <v>21.041600000000003</v>
      </c>
      <c r="F330" s="6">
        <f t="shared" si="48"/>
        <v>1.0996484055140039</v>
      </c>
      <c r="G330">
        <f t="shared" si="49"/>
        <v>1.1648023730103436</v>
      </c>
      <c r="H330">
        <f t="shared" si="50"/>
        <v>24.509305611934447</v>
      </c>
      <c r="I330" s="4">
        <f t="shared" si="51"/>
        <v>1.3709437224709795</v>
      </c>
      <c r="J330" s="5">
        <f t="shared" si="52"/>
        <v>1.8794866901825862</v>
      </c>
    </row>
    <row r="331" spans="1:10" x14ac:dyDescent="0.25">
      <c r="A331">
        <v>2008</v>
      </c>
      <c r="B331" s="6">
        <v>15</v>
      </c>
      <c r="C331" s="6">
        <v>327</v>
      </c>
      <c r="D331" s="7">
        <v>25.085735678126497</v>
      </c>
      <c r="E331" s="6">
        <f t="shared" si="47"/>
        <v>21.0657</v>
      </c>
      <c r="F331" s="6">
        <f t="shared" si="48"/>
        <v>1.1908332349803945</v>
      </c>
      <c r="G331">
        <f t="shared" si="49"/>
        <v>1.1643202247726037</v>
      </c>
      <c r="H331">
        <f t="shared" si="50"/>
        <v>24.527220558992237</v>
      </c>
      <c r="I331" s="4">
        <f t="shared" si="51"/>
        <v>-0.55851511913425966</v>
      </c>
      <c r="J331" s="5">
        <f t="shared" si="52"/>
        <v>0.31193913830155628</v>
      </c>
    </row>
    <row r="332" spans="1:10" x14ac:dyDescent="0.25">
      <c r="A332">
        <v>2008</v>
      </c>
      <c r="B332" s="6">
        <v>16</v>
      </c>
      <c r="C332" s="6">
        <v>328</v>
      </c>
      <c r="D332" s="7">
        <v>26.113571055439479</v>
      </c>
      <c r="E332" s="6">
        <f t="shared" si="47"/>
        <v>21.0898</v>
      </c>
      <c r="F332" s="6">
        <f t="shared" si="48"/>
        <v>1.2382085679067358</v>
      </c>
      <c r="G332">
        <f t="shared" si="49"/>
        <v>1.1859009887379446</v>
      </c>
      <c r="H332">
        <f t="shared" si="50"/>
        <v>25.010414672285503</v>
      </c>
      <c r="I332" s="4">
        <f t="shared" si="51"/>
        <v>-1.1031563831539763</v>
      </c>
      <c r="J332" s="5">
        <f t="shared" si="52"/>
        <v>1.2169540056933628</v>
      </c>
    </row>
    <row r="333" spans="1:10" x14ac:dyDescent="0.25">
      <c r="A333">
        <v>2008</v>
      </c>
      <c r="B333" s="6">
        <v>17</v>
      </c>
      <c r="C333" s="6">
        <v>329</v>
      </c>
      <c r="D333" s="7">
        <v>22.854979591025426</v>
      </c>
      <c r="E333" s="6">
        <f t="shared" si="47"/>
        <v>21.113900000000001</v>
      </c>
      <c r="F333" s="6">
        <f t="shared" si="48"/>
        <v>1.0824612975824184</v>
      </c>
      <c r="G333">
        <f t="shared" si="49"/>
        <v>1.1807994323562849</v>
      </c>
      <c r="H333">
        <f t="shared" si="50"/>
        <v>24.931281134827366</v>
      </c>
      <c r="I333" s="4">
        <f t="shared" si="51"/>
        <v>2.0763015438019394</v>
      </c>
      <c r="J333" s="5">
        <f t="shared" si="52"/>
        <v>4.3110281007943172</v>
      </c>
    </row>
    <row r="334" spans="1:10" x14ac:dyDescent="0.25">
      <c r="A334">
        <v>2008</v>
      </c>
      <c r="B334" s="6">
        <v>18</v>
      </c>
      <c r="C334" s="6">
        <v>330</v>
      </c>
      <c r="D334" s="7">
        <v>25.639699986537686</v>
      </c>
      <c r="E334" s="6">
        <f t="shared" si="47"/>
        <v>21.138000000000002</v>
      </c>
      <c r="F334" s="6">
        <f t="shared" si="48"/>
        <v>1.2129671674963423</v>
      </c>
      <c r="G334">
        <f t="shared" si="49"/>
        <v>1.1931644612882875</v>
      </c>
      <c r="H334">
        <f t="shared" si="50"/>
        <v>25.221110382711821</v>
      </c>
      <c r="I334" s="4">
        <f t="shared" si="51"/>
        <v>-0.41858960382586474</v>
      </c>
      <c r="J334" s="5">
        <f t="shared" si="52"/>
        <v>0.1752172564310944</v>
      </c>
    </row>
    <row r="335" spans="1:10" x14ac:dyDescent="0.25">
      <c r="A335">
        <v>2008</v>
      </c>
      <c r="B335" s="6">
        <v>19</v>
      </c>
      <c r="C335" s="6">
        <v>331</v>
      </c>
      <c r="D335" s="7">
        <v>25.763005431829519</v>
      </c>
      <c r="E335" s="6">
        <f t="shared" si="47"/>
        <v>21.162100000000002</v>
      </c>
      <c r="F335" s="6">
        <f t="shared" si="48"/>
        <v>1.2174125172752004</v>
      </c>
      <c r="G335">
        <f t="shared" si="49"/>
        <v>1.144719425159507</v>
      </c>
      <c r="H335">
        <f t="shared" si="50"/>
        <v>24.224666947168004</v>
      </c>
      <c r="I335" s="4">
        <f t="shared" si="51"/>
        <v>-1.5383384846615158</v>
      </c>
      <c r="J335" s="5">
        <f t="shared" si="52"/>
        <v>2.3664852933906886</v>
      </c>
    </row>
    <row r="336" spans="1:10" x14ac:dyDescent="0.25">
      <c r="A336">
        <v>2008</v>
      </c>
      <c r="B336" s="6">
        <v>20</v>
      </c>
      <c r="C336" s="6">
        <v>332</v>
      </c>
      <c r="D336" s="7">
        <v>22.343812195218149</v>
      </c>
      <c r="E336" s="6">
        <f t="shared" si="47"/>
        <v>21.186199999999999</v>
      </c>
      <c r="F336" s="6">
        <f t="shared" si="48"/>
        <v>1.0546399163237461</v>
      </c>
      <c r="G336">
        <f t="shared" si="49"/>
        <v>1.1205175682242119</v>
      </c>
      <c r="H336">
        <f t="shared" si="50"/>
        <v>23.739509303911799</v>
      </c>
      <c r="I336" s="4">
        <f t="shared" si="51"/>
        <v>1.3956971086936498</v>
      </c>
      <c r="J336" s="5">
        <f t="shared" si="52"/>
        <v>1.9479704192158138</v>
      </c>
    </row>
    <row r="337" spans="1:10" x14ac:dyDescent="0.25">
      <c r="A337">
        <v>2008</v>
      </c>
      <c r="B337" s="6">
        <v>21</v>
      </c>
      <c r="C337" s="6">
        <v>333</v>
      </c>
      <c r="D337" s="7">
        <v>22.790163807879313</v>
      </c>
      <c r="E337" s="6">
        <f t="shared" si="47"/>
        <v>21.2103</v>
      </c>
      <c r="F337" s="6">
        <f t="shared" si="48"/>
        <v>1.07448568892846</v>
      </c>
      <c r="G337">
        <f t="shared" si="49"/>
        <v>1.0987726434731997</v>
      </c>
      <c r="H337">
        <f t="shared" si="50"/>
        <v>23.305297399859608</v>
      </c>
      <c r="I337" s="4">
        <f t="shared" si="51"/>
        <v>0.51513359198029463</v>
      </c>
      <c r="J337" s="5">
        <f t="shared" si="52"/>
        <v>0.26536261758652069</v>
      </c>
    </row>
    <row r="338" spans="1:10" x14ac:dyDescent="0.25">
      <c r="A338">
        <v>2008</v>
      </c>
      <c r="B338" s="6">
        <v>22</v>
      </c>
      <c r="C338" s="6">
        <v>334</v>
      </c>
      <c r="D338" s="7">
        <v>21.515000646062482</v>
      </c>
      <c r="E338" s="6">
        <f t="shared" si="47"/>
        <v>21.234400000000001</v>
      </c>
      <c r="F338" s="6">
        <f t="shared" si="48"/>
        <v>1.0132144372368648</v>
      </c>
      <c r="G338">
        <f t="shared" si="49"/>
        <v>1.0686748327179663</v>
      </c>
      <c r="H338">
        <f t="shared" si="50"/>
        <v>22.692668867866384</v>
      </c>
      <c r="I338" s="4">
        <f t="shared" si="51"/>
        <v>1.1776682218039021</v>
      </c>
      <c r="J338" s="5">
        <f t="shared" si="52"/>
        <v>1.3869024406467647</v>
      </c>
    </row>
    <row r="339" spans="1:10" x14ac:dyDescent="0.25">
      <c r="A339">
        <v>2008</v>
      </c>
      <c r="B339" s="6">
        <v>23</v>
      </c>
      <c r="C339" s="6">
        <v>335</v>
      </c>
      <c r="D339" s="7">
        <v>21.925231702677692</v>
      </c>
      <c r="E339" s="6">
        <f t="shared" si="47"/>
        <v>21.258499999999998</v>
      </c>
      <c r="F339" s="6">
        <f t="shared" si="48"/>
        <v>1.031363064312049</v>
      </c>
      <c r="G339">
        <f t="shared" si="49"/>
        <v>1.0226211273669805</v>
      </c>
      <c r="H339">
        <f t="shared" si="50"/>
        <v>21.739391236130952</v>
      </c>
      <c r="I339" s="4">
        <f t="shared" si="51"/>
        <v>-0.18584046654673969</v>
      </c>
      <c r="J339" s="5">
        <f t="shared" si="52"/>
        <v>3.4536679006309877E-2</v>
      </c>
    </row>
    <row r="340" spans="1:10" x14ac:dyDescent="0.25">
      <c r="A340">
        <v>2008</v>
      </c>
      <c r="B340" s="6">
        <v>24</v>
      </c>
      <c r="C340" s="6">
        <v>336</v>
      </c>
      <c r="D340" s="7">
        <v>19.662029151410042</v>
      </c>
      <c r="E340" s="6">
        <f t="shared" si="47"/>
        <v>21.282600000000002</v>
      </c>
      <c r="F340" s="6">
        <f t="shared" si="48"/>
        <v>0.92385465833169067</v>
      </c>
      <c r="G340">
        <f t="shared" si="49"/>
        <v>0.93068175118910013</v>
      </c>
      <c r="H340">
        <f t="shared" si="50"/>
        <v>19.807327437857143</v>
      </c>
      <c r="I340" s="4">
        <f t="shared" si="51"/>
        <v>0.14529828644710108</v>
      </c>
      <c r="J340" s="5">
        <f t="shared" si="52"/>
        <v>2.1111592044463837E-2</v>
      </c>
    </row>
    <row r="341" spans="1:10" x14ac:dyDescent="0.25">
      <c r="A341">
        <v>2009</v>
      </c>
      <c r="B341" s="6">
        <v>1</v>
      </c>
      <c r="C341" s="6">
        <v>337</v>
      </c>
      <c r="D341" s="7">
        <v>18.589340475282345</v>
      </c>
      <c r="E341" s="6">
        <f t="shared" si="47"/>
        <v>21.306699999999999</v>
      </c>
      <c r="F341" s="6">
        <f t="shared" si="48"/>
        <v>0.87246455224330122</v>
      </c>
      <c r="G341">
        <f t="shared" si="49"/>
        <v>0.88538261692870157</v>
      </c>
      <c r="H341">
        <f t="shared" si="50"/>
        <v>18.864581804114763</v>
      </c>
      <c r="I341" s="4">
        <f t="shared" si="51"/>
        <v>0.27524132883241847</v>
      </c>
      <c r="J341" s="5">
        <f t="shared" si="52"/>
        <v>7.5757789097435524E-2</v>
      </c>
    </row>
    <row r="342" spans="1:10" x14ac:dyDescent="0.25">
      <c r="A342">
        <v>2009</v>
      </c>
      <c r="B342" s="6">
        <v>2</v>
      </c>
      <c r="C342" s="6">
        <v>338</v>
      </c>
      <c r="D342" s="7">
        <v>16.527511321561676</v>
      </c>
      <c r="E342" s="6">
        <f t="shared" si="47"/>
        <v>21.3308</v>
      </c>
      <c r="F342" s="6">
        <f t="shared" si="48"/>
        <v>0.77481910296668088</v>
      </c>
      <c r="G342">
        <f t="shared" si="49"/>
        <v>0.81608058960937524</v>
      </c>
      <c r="H342">
        <f t="shared" si="50"/>
        <v>17.407651840839662</v>
      </c>
      <c r="I342" s="4">
        <f t="shared" si="51"/>
        <v>0.88014051927798675</v>
      </c>
      <c r="J342" s="5">
        <f t="shared" si="52"/>
        <v>0.77464733367492422</v>
      </c>
    </row>
    <row r="343" spans="1:10" x14ac:dyDescent="0.25">
      <c r="A343">
        <v>2009</v>
      </c>
      <c r="B343" s="6">
        <v>3</v>
      </c>
      <c r="C343" s="6">
        <v>339</v>
      </c>
      <c r="D343" s="7">
        <v>16.229026387675841</v>
      </c>
      <c r="E343" s="6">
        <f t="shared" si="47"/>
        <v>21.354900000000001</v>
      </c>
      <c r="F343" s="6">
        <f t="shared" si="48"/>
        <v>0.75996733244715919</v>
      </c>
      <c r="G343">
        <f t="shared" si="49"/>
        <v>0.77766543894918883</v>
      </c>
      <c r="H343">
        <f t="shared" si="50"/>
        <v>16.606967682216034</v>
      </c>
      <c r="I343" s="4">
        <f t="shared" si="51"/>
        <v>0.37794129454019298</v>
      </c>
      <c r="J343" s="5">
        <f t="shared" si="52"/>
        <v>0.1428396221187169</v>
      </c>
    </row>
    <row r="344" spans="1:10" x14ac:dyDescent="0.25">
      <c r="A344">
        <v>2009</v>
      </c>
      <c r="B344" s="6">
        <v>4</v>
      </c>
      <c r="C344" s="6">
        <v>340</v>
      </c>
      <c r="D344" s="7">
        <v>16.536422288143825</v>
      </c>
      <c r="E344" s="6">
        <f t="shared" si="47"/>
        <v>21.379000000000001</v>
      </c>
      <c r="F344" s="6">
        <f t="shared" si="48"/>
        <v>0.77348904477028035</v>
      </c>
      <c r="G344">
        <f t="shared" si="49"/>
        <v>0.76737390098333624</v>
      </c>
      <c r="H344">
        <f t="shared" si="50"/>
        <v>16.405686629122748</v>
      </c>
      <c r="I344" s="4">
        <f t="shared" si="51"/>
        <v>-0.13073565902107731</v>
      </c>
      <c r="J344" s="5">
        <f t="shared" si="52"/>
        <v>1.7091812539675393E-2</v>
      </c>
    </row>
    <row r="345" spans="1:10" x14ac:dyDescent="0.25">
      <c r="A345">
        <v>2009</v>
      </c>
      <c r="B345" s="6">
        <v>5</v>
      </c>
      <c r="C345" s="6">
        <v>341</v>
      </c>
      <c r="D345" s="7">
        <v>15.778102804917904</v>
      </c>
      <c r="E345" s="6">
        <f t="shared" si="47"/>
        <v>21.403100000000002</v>
      </c>
      <c r="F345" s="6">
        <f t="shared" si="48"/>
        <v>0.73718773471683552</v>
      </c>
      <c r="G345">
        <f t="shared" si="49"/>
        <v>0.7473029267988418</v>
      </c>
      <c r="H345">
        <f t="shared" si="50"/>
        <v>15.994599272568292</v>
      </c>
      <c r="I345" s="4">
        <f t="shared" si="51"/>
        <v>0.21649646765038888</v>
      </c>
      <c r="J345" s="5">
        <f t="shared" si="52"/>
        <v>4.6870720505095879E-2</v>
      </c>
    </row>
    <row r="346" spans="1:10" x14ac:dyDescent="0.25">
      <c r="A346">
        <v>2009</v>
      </c>
      <c r="B346" s="6">
        <v>6</v>
      </c>
      <c r="C346" s="6">
        <v>342</v>
      </c>
      <c r="D346" s="7">
        <v>17.029704838267094</v>
      </c>
      <c r="E346" s="6">
        <f t="shared" si="47"/>
        <v>21.427199999999999</v>
      </c>
      <c r="F346" s="6">
        <f t="shared" si="48"/>
        <v>0.79477042442629431</v>
      </c>
      <c r="G346">
        <f t="shared" si="49"/>
        <v>0.77352436864525487</v>
      </c>
      <c r="H346">
        <f t="shared" si="50"/>
        <v>16.574461351835605</v>
      </c>
      <c r="I346" s="4">
        <f t="shared" si="51"/>
        <v>-0.45524348643148826</v>
      </c>
      <c r="J346" s="5">
        <f t="shared" si="52"/>
        <v>0.20724663193829665</v>
      </c>
    </row>
    <row r="347" spans="1:10" x14ac:dyDescent="0.25">
      <c r="A347">
        <v>2009</v>
      </c>
      <c r="B347" s="6">
        <v>7</v>
      </c>
      <c r="C347" s="6">
        <v>343</v>
      </c>
      <c r="D347" s="7">
        <v>16.213777449266857</v>
      </c>
      <c r="E347" s="6">
        <f t="shared" si="47"/>
        <v>21.4513</v>
      </c>
      <c r="F347" s="6">
        <f t="shared" si="48"/>
        <v>0.75584125201115349</v>
      </c>
      <c r="G347">
        <f t="shared" si="49"/>
        <v>0.80364367718008745</v>
      </c>
      <c r="H347">
        <f t="shared" si="50"/>
        <v>17.239201612293211</v>
      </c>
      <c r="I347" s="4">
        <f t="shared" si="51"/>
        <v>1.0254241630263543</v>
      </c>
      <c r="J347" s="5">
        <f t="shared" si="52"/>
        <v>1.0514947141182993</v>
      </c>
    </row>
    <row r="348" spans="1:10" x14ac:dyDescent="0.25">
      <c r="A348">
        <v>2009</v>
      </c>
      <c r="B348" s="6">
        <v>8</v>
      </c>
      <c r="C348" s="6">
        <v>344</v>
      </c>
      <c r="D348" s="7">
        <v>19.518170615442724</v>
      </c>
      <c r="E348" s="6">
        <f t="shared" si="47"/>
        <v>21.4754</v>
      </c>
      <c r="F348" s="6">
        <f t="shared" si="48"/>
        <v>0.90886179607563644</v>
      </c>
      <c r="G348">
        <f t="shared" si="49"/>
        <v>0.87447269338725453</v>
      </c>
      <c r="H348">
        <f t="shared" si="50"/>
        <v>18.779650879568646</v>
      </c>
      <c r="I348" s="4">
        <f t="shared" si="51"/>
        <v>-0.73851973587407826</v>
      </c>
      <c r="J348" s="5">
        <f t="shared" si="52"/>
        <v>0.54541140027551838</v>
      </c>
    </row>
    <row r="349" spans="1:10" x14ac:dyDescent="0.25">
      <c r="A349">
        <v>2009</v>
      </c>
      <c r="B349" s="6">
        <v>9</v>
      </c>
      <c r="C349" s="6">
        <v>345</v>
      </c>
      <c r="D349" s="7">
        <v>21.621426525996675</v>
      </c>
      <c r="E349" s="6">
        <f t="shared" si="47"/>
        <v>21.499500000000001</v>
      </c>
      <c r="F349" s="6">
        <f t="shared" si="48"/>
        <v>1.0056711330959638</v>
      </c>
      <c r="G349">
        <f t="shared" si="49"/>
        <v>0.98103153377402952</v>
      </c>
      <c r="H349">
        <f t="shared" si="50"/>
        <v>21.09168746037475</v>
      </c>
      <c r="I349" s="4">
        <f t="shared" si="51"/>
        <v>-0.52973906562192496</v>
      </c>
      <c r="J349" s="5">
        <f t="shared" si="52"/>
        <v>0.2806234776459901</v>
      </c>
    </row>
    <row r="350" spans="1:10" x14ac:dyDescent="0.25">
      <c r="A350">
        <v>2009</v>
      </c>
      <c r="B350" s="6">
        <v>10</v>
      </c>
      <c r="C350" s="6">
        <v>346</v>
      </c>
      <c r="D350" s="7">
        <v>20.385389341017113</v>
      </c>
      <c r="E350" s="6">
        <f t="shared" si="47"/>
        <v>21.523600000000002</v>
      </c>
      <c r="F350" s="6">
        <f t="shared" si="48"/>
        <v>0.94711801655007111</v>
      </c>
      <c r="G350">
        <f t="shared" si="49"/>
        <v>1.018445354428468</v>
      </c>
      <c r="H350">
        <f t="shared" si="50"/>
        <v>21.920610430576573</v>
      </c>
      <c r="I350" s="4">
        <f t="shared" si="51"/>
        <v>1.5352210895594602</v>
      </c>
      <c r="J350" s="5">
        <f t="shared" si="52"/>
        <v>2.3569037938281361</v>
      </c>
    </row>
    <row r="351" spans="1:10" x14ac:dyDescent="0.25">
      <c r="A351">
        <v>2009</v>
      </c>
      <c r="B351" s="6">
        <v>11</v>
      </c>
      <c r="C351" s="6">
        <v>347</v>
      </c>
      <c r="D351" s="7">
        <v>23.136379426972429</v>
      </c>
      <c r="E351" s="6">
        <f t="shared" si="47"/>
        <v>21.547699999999999</v>
      </c>
      <c r="F351" s="6">
        <f t="shared" si="48"/>
        <v>1.0737284919955461</v>
      </c>
      <c r="G351">
        <f t="shared" si="49"/>
        <v>1.0834348551684165</v>
      </c>
      <c r="H351">
        <f t="shared" si="50"/>
        <v>23.345529228712486</v>
      </c>
      <c r="I351" s="4">
        <f t="shared" si="51"/>
        <v>0.20914980174005748</v>
      </c>
      <c r="J351" s="5">
        <f t="shared" si="52"/>
        <v>4.3743639567905356E-2</v>
      </c>
    </row>
    <row r="352" spans="1:10" x14ac:dyDescent="0.25">
      <c r="A352">
        <v>2009</v>
      </c>
      <c r="B352" s="6">
        <v>12</v>
      </c>
      <c r="C352" s="6">
        <v>348</v>
      </c>
      <c r="D352" s="7">
        <v>21.452017442407815</v>
      </c>
      <c r="E352" s="6">
        <f t="shared" si="47"/>
        <v>21.5718</v>
      </c>
      <c r="F352" s="6">
        <f t="shared" si="48"/>
        <v>0.99444726181439724</v>
      </c>
      <c r="G352">
        <f t="shared" si="49"/>
        <v>1.0799238234350077</v>
      </c>
      <c r="H352">
        <f t="shared" si="50"/>
        <v>23.295900734375298</v>
      </c>
      <c r="I352" s="4">
        <f t="shared" si="51"/>
        <v>1.843883291967483</v>
      </c>
      <c r="J352" s="5">
        <f t="shared" si="52"/>
        <v>3.3999055943968424</v>
      </c>
    </row>
    <row r="353" spans="1:10" x14ac:dyDescent="0.25">
      <c r="A353">
        <v>2009</v>
      </c>
      <c r="B353" s="6">
        <v>13</v>
      </c>
      <c r="C353" s="6">
        <v>349</v>
      </c>
      <c r="D353" s="7">
        <v>24.335411534943994</v>
      </c>
      <c r="E353" s="6">
        <f t="shared" si="47"/>
        <v>21.5959</v>
      </c>
      <c r="F353" s="6">
        <f t="shared" si="48"/>
        <v>1.1268533163676435</v>
      </c>
      <c r="G353">
        <f t="shared" si="49"/>
        <v>1.1237079020474336</v>
      </c>
      <c r="H353">
        <f t="shared" si="50"/>
        <v>24.267483481826172</v>
      </c>
      <c r="I353" s="4">
        <f t="shared" si="51"/>
        <v>-6.7928053117821463E-2</v>
      </c>
      <c r="J353" s="5">
        <f t="shared" si="52"/>
        <v>4.6142204003775745E-3</v>
      </c>
    </row>
    <row r="354" spans="1:10" x14ac:dyDescent="0.25">
      <c r="A354">
        <v>2009</v>
      </c>
      <c r="B354" s="6">
        <v>14</v>
      </c>
      <c r="C354" s="6">
        <v>350</v>
      </c>
      <c r="D354" s="7">
        <v>26.002493247154998</v>
      </c>
      <c r="E354" s="6">
        <f t="shared" si="47"/>
        <v>21.62</v>
      </c>
      <c r="F354" s="6">
        <f t="shared" si="48"/>
        <v>1.2027055155945883</v>
      </c>
      <c r="G354">
        <f t="shared" si="49"/>
        <v>1.1648023730103436</v>
      </c>
      <c r="H354">
        <f t="shared" si="50"/>
        <v>25.18302730448363</v>
      </c>
      <c r="I354" s="4">
        <f t="shared" si="51"/>
        <v>-0.81946594267136774</v>
      </c>
      <c r="J354" s="5">
        <f t="shared" si="52"/>
        <v>0.67152443119827332</v>
      </c>
    </row>
    <row r="355" spans="1:10" x14ac:dyDescent="0.25">
      <c r="A355">
        <v>2009</v>
      </c>
      <c r="B355" s="6">
        <v>15</v>
      </c>
      <c r="C355" s="6">
        <v>351</v>
      </c>
      <c r="D355" s="7">
        <v>26.401433990320893</v>
      </c>
      <c r="E355" s="6">
        <f t="shared" si="47"/>
        <v>21.644100000000002</v>
      </c>
      <c r="F355" s="6">
        <f t="shared" si="48"/>
        <v>1.2197981893597281</v>
      </c>
      <c r="G355">
        <f t="shared" si="49"/>
        <v>1.1643202247726037</v>
      </c>
      <c r="H355">
        <f t="shared" si="50"/>
        <v>25.200663377000712</v>
      </c>
      <c r="I355" s="4">
        <f t="shared" si="51"/>
        <v>-1.2007706133201808</v>
      </c>
      <c r="J355" s="5">
        <f t="shared" si="52"/>
        <v>1.4418500658133231</v>
      </c>
    </row>
    <row r="356" spans="1:10" x14ac:dyDescent="0.25">
      <c r="A356">
        <v>2009</v>
      </c>
      <c r="B356" s="6">
        <v>16</v>
      </c>
      <c r="C356" s="6">
        <v>352</v>
      </c>
      <c r="D356" s="7">
        <v>25.407267570627788</v>
      </c>
      <c r="E356" s="6">
        <f t="shared" si="47"/>
        <v>21.668199999999999</v>
      </c>
      <c r="F356" s="6">
        <f t="shared" si="48"/>
        <v>1.1725601374654004</v>
      </c>
      <c r="G356">
        <f t="shared" si="49"/>
        <v>1.1859009887379446</v>
      </c>
      <c r="H356">
        <f t="shared" si="50"/>
        <v>25.696339804171529</v>
      </c>
      <c r="I356" s="4">
        <f t="shared" si="51"/>
        <v>0.28907223354374167</v>
      </c>
      <c r="J356" s="5">
        <f t="shared" si="52"/>
        <v>8.3562756205967523E-2</v>
      </c>
    </row>
    <row r="357" spans="1:10" x14ac:dyDescent="0.25">
      <c r="A357">
        <v>2009</v>
      </c>
      <c r="B357" s="6">
        <v>17</v>
      </c>
      <c r="C357" s="6">
        <v>353</v>
      </c>
      <c r="D357" s="7">
        <v>24.394842418549985</v>
      </c>
      <c r="E357" s="6">
        <f t="shared" si="47"/>
        <v>21.692300000000003</v>
      </c>
      <c r="F357" s="6">
        <f t="shared" si="48"/>
        <v>1.1245853329775994</v>
      </c>
      <c r="G357">
        <f t="shared" si="49"/>
        <v>1.1807994323562849</v>
      </c>
      <c r="H357">
        <f t="shared" si="50"/>
        <v>25.614255526502244</v>
      </c>
      <c r="I357" s="4">
        <f t="shared" si="51"/>
        <v>1.2194131079522599</v>
      </c>
      <c r="J357" s="5">
        <f t="shared" si="52"/>
        <v>1.4869683278457897</v>
      </c>
    </row>
    <row r="358" spans="1:10" x14ac:dyDescent="0.25">
      <c r="A358">
        <v>2009</v>
      </c>
      <c r="B358" s="6">
        <v>18</v>
      </c>
      <c r="C358" s="6">
        <v>354</v>
      </c>
      <c r="D358" s="7">
        <v>25.916710173351291</v>
      </c>
      <c r="E358" s="6">
        <f t="shared" si="47"/>
        <v>21.7164</v>
      </c>
      <c r="F358" s="6">
        <f t="shared" si="48"/>
        <v>1.1934165042710252</v>
      </c>
      <c r="G358">
        <f t="shared" si="49"/>
        <v>1.1931644612882875</v>
      </c>
      <c r="H358">
        <f t="shared" si="50"/>
        <v>25.911236707120967</v>
      </c>
      <c r="I358" s="4">
        <f t="shared" si="51"/>
        <v>-5.4734662303239645E-3</v>
      </c>
      <c r="J358" s="5">
        <f t="shared" si="52"/>
        <v>2.995883257449683E-5</v>
      </c>
    </row>
    <row r="359" spans="1:10" x14ac:dyDescent="0.25">
      <c r="A359">
        <v>2009</v>
      </c>
      <c r="B359" s="6">
        <v>19</v>
      </c>
      <c r="C359" s="6">
        <v>355</v>
      </c>
      <c r="D359" s="7">
        <v>25.155107352877721</v>
      </c>
      <c r="E359" s="6">
        <f t="shared" si="47"/>
        <v>21.740500000000001</v>
      </c>
      <c r="F359" s="6">
        <f t="shared" si="48"/>
        <v>1.1570620433236458</v>
      </c>
      <c r="G359">
        <f t="shared" si="49"/>
        <v>1.144719425159507</v>
      </c>
      <c r="H359">
        <f t="shared" si="50"/>
        <v>24.886772662680261</v>
      </c>
      <c r="I359" s="4">
        <f t="shared" si="51"/>
        <v>-0.26833469019745948</v>
      </c>
      <c r="J359" s="5">
        <f t="shared" si="52"/>
        <v>7.2003505963366563E-2</v>
      </c>
    </row>
    <row r="360" spans="1:10" x14ac:dyDescent="0.25">
      <c r="A360">
        <v>2009</v>
      </c>
      <c r="B360" s="6">
        <v>20</v>
      </c>
      <c r="C360" s="6">
        <v>356</v>
      </c>
      <c r="D360" s="7">
        <v>24.675534580562186</v>
      </c>
      <c r="E360" s="6">
        <f t="shared" si="47"/>
        <v>21.764600000000002</v>
      </c>
      <c r="F360" s="6">
        <f t="shared" si="48"/>
        <v>1.1337462935483393</v>
      </c>
      <c r="G360">
        <f t="shared" si="49"/>
        <v>1.1205175682242119</v>
      </c>
      <c r="H360">
        <f t="shared" si="50"/>
        <v>24.387616665372683</v>
      </c>
      <c r="I360" s="4">
        <f t="shared" si="51"/>
        <v>-0.28791791518950305</v>
      </c>
      <c r="J360" s="5">
        <f t="shared" si="52"/>
        <v>8.2896725887069866E-2</v>
      </c>
    </row>
    <row r="361" spans="1:10" x14ac:dyDescent="0.25">
      <c r="A361">
        <v>2009</v>
      </c>
      <c r="B361" s="6">
        <v>21</v>
      </c>
      <c r="C361" s="6">
        <v>357</v>
      </c>
      <c r="D361" s="7">
        <v>22.267427528328074</v>
      </c>
      <c r="E361" s="6">
        <f t="shared" si="47"/>
        <v>21.788699999999999</v>
      </c>
      <c r="F361" s="6">
        <f t="shared" si="48"/>
        <v>1.0219713671916211</v>
      </c>
      <c r="G361">
        <f t="shared" si="49"/>
        <v>1.0987726434731997</v>
      </c>
      <c r="H361">
        <f t="shared" si="50"/>
        <v>23.940827496844506</v>
      </c>
      <c r="I361" s="4">
        <f t="shared" si="51"/>
        <v>1.6733999685164314</v>
      </c>
      <c r="J361" s="5">
        <f t="shared" si="52"/>
        <v>2.8002674546307933</v>
      </c>
    </row>
    <row r="362" spans="1:10" x14ac:dyDescent="0.25">
      <c r="A362">
        <v>2009</v>
      </c>
      <c r="B362" s="6">
        <v>22</v>
      </c>
      <c r="C362" s="6">
        <v>358</v>
      </c>
      <c r="D362" s="7">
        <v>23.807587348141826</v>
      </c>
      <c r="E362" s="6">
        <f t="shared" si="47"/>
        <v>21.812800000000003</v>
      </c>
      <c r="F362" s="6">
        <f t="shared" si="48"/>
        <v>1.0914503111999296</v>
      </c>
      <c r="G362">
        <f t="shared" si="49"/>
        <v>1.0686748327179663</v>
      </c>
      <c r="H362">
        <f t="shared" si="50"/>
        <v>23.310790391110459</v>
      </c>
      <c r="I362" s="4">
        <f t="shared" si="51"/>
        <v>-0.49679695703136773</v>
      </c>
      <c r="J362" s="5">
        <f t="shared" si="52"/>
        <v>0.24680721651562662</v>
      </c>
    </row>
    <row r="363" spans="1:10" x14ac:dyDescent="0.25">
      <c r="A363">
        <v>2009</v>
      </c>
      <c r="B363" s="6">
        <v>23</v>
      </c>
      <c r="C363" s="6">
        <v>359</v>
      </c>
      <c r="D363" s="7">
        <v>23.581614761211281</v>
      </c>
      <c r="E363" s="6">
        <f t="shared" si="47"/>
        <v>21.8369</v>
      </c>
      <c r="F363" s="6">
        <f t="shared" si="48"/>
        <v>1.0798975477843138</v>
      </c>
      <c r="G363">
        <f t="shared" si="49"/>
        <v>1.0226211273669805</v>
      </c>
      <c r="H363">
        <f t="shared" si="50"/>
        <v>22.330875296200016</v>
      </c>
      <c r="I363" s="4">
        <f t="shared" si="51"/>
        <v>-1.2507394650112644</v>
      </c>
      <c r="J363" s="5">
        <f t="shared" si="52"/>
        <v>1.564349209336664</v>
      </c>
    </row>
    <row r="364" spans="1:10" x14ac:dyDescent="0.25">
      <c r="A364">
        <v>2009</v>
      </c>
      <c r="B364" s="6">
        <v>24</v>
      </c>
      <c r="C364" s="6">
        <v>360</v>
      </c>
      <c r="D364" s="7">
        <v>20.246931313543666</v>
      </c>
      <c r="E364" s="6">
        <f t="shared" si="47"/>
        <v>21.861000000000001</v>
      </c>
      <c r="F364" s="6">
        <f t="shared" si="48"/>
        <v>0.92616674962461298</v>
      </c>
      <c r="G364">
        <f t="shared" si="49"/>
        <v>0.93068175118910013</v>
      </c>
      <c r="H364">
        <f t="shared" si="50"/>
        <v>20.345633762744917</v>
      </c>
      <c r="I364" s="4">
        <f t="shared" si="51"/>
        <v>9.8702449201251596E-2</v>
      </c>
      <c r="J364" s="5">
        <f t="shared" si="52"/>
        <v>9.7421734783256515E-3</v>
      </c>
    </row>
    <row r="365" spans="1:10" x14ac:dyDescent="0.25">
      <c r="A365">
        <v>2010</v>
      </c>
      <c r="B365" s="6">
        <v>1</v>
      </c>
      <c r="C365" s="6">
        <v>361</v>
      </c>
      <c r="D365" s="7">
        <v>18.734485722996343</v>
      </c>
      <c r="E365" s="6">
        <f t="shared" si="47"/>
        <v>21.885100000000001</v>
      </c>
      <c r="F365" s="6">
        <f t="shared" si="48"/>
        <v>0.85603838789844877</v>
      </c>
      <c r="G365">
        <f t="shared" si="49"/>
        <v>0.88538261692870157</v>
      </c>
      <c r="H365">
        <f t="shared" si="50"/>
        <v>19.376687109746328</v>
      </c>
      <c r="I365" s="4">
        <f t="shared" si="51"/>
        <v>0.64220138674998495</v>
      </c>
      <c r="J365" s="5">
        <f t="shared" si="52"/>
        <v>0.41242262114360373</v>
      </c>
    </row>
    <row r="366" spans="1:10" x14ac:dyDescent="0.25">
      <c r="A366">
        <v>2010</v>
      </c>
      <c r="B366" s="6">
        <v>2</v>
      </c>
      <c r="C366" s="6">
        <v>362</v>
      </c>
      <c r="D366" s="7">
        <v>18.170661862815241</v>
      </c>
      <c r="E366" s="6">
        <f t="shared" si="47"/>
        <v>21.909199999999998</v>
      </c>
      <c r="F366" s="6">
        <f t="shared" si="48"/>
        <v>0.82936217948693891</v>
      </c>
      <c r="G366">
        <f t="shared" si="49"/>
        <v>0.81608058960937524</v>
      </c>
      <c r="H366">
        <f t="shared" si="50"/>
        <v>17.879672853869724</v>
      </c>
      <c r="I366" s="4">
        <f t="shared" si="51"/>
        <v>-0.29098900894551605</v>
      </c>
      <c r="J366" s="5">
        <f t="shared" si="52"/>
        <v>8.4674603327093617E-2</v>
      </c>
    </row>
    <row r="367" spans="1:10" x14ac:dyDescent="0.25">
      <c r="A367">
        <v>2010</v>
      </c>
      <c r="B367" s="6">
        <v>3</v>
      </c>
      <c r="C367" s="6">
        <v>363</v>
      </c>
      <c r="D367" s="7">
        <v>18.512860785503523</v>
      </c>
      <c r="E367" s="6">
        <f t="shared" si="47"/>
        <v>21.933300000000003</v>
      </c>
      <c r="F367" s="6">
        <f t="shared" si="48"/>
        <v>0.84405268634922792</v>
      </c>
      <c r="G367">
        <f t="shared" si="49"/>
        <v>0.77766543894918883</v>
      </c>
      <c r="H367">
        <f t="shared" si="50"/>
        <v>17.056769372104245</v>
      </c>
      <c r="I367" s="4">
        <f t="shared" si="51"/>
        <v>-1.4560914133992782</v>
      </c>
      <c r="J367" s="5">
        <f t="shared" si="52"/>
        <v>2.1202022041751074</v>
      </c>
    </row>
    <row r="368" spans="1:10" x14ac:dyDescent="0.25">
      <c r="A368">
        <v>2010</v>
      </c>
      <c r="B368" s="6">
        <v>4</v>
      </c>
      <c r="C368" s="6">
        <v>364</v>
      </c>
      <c r="D368" s="7">
        <v>14.463887378852498</v>
      </c>
      <c r="E368" s="6">
        <f t="shared" si="47"/>
        <v>21.9574</v>
      </c>
      <c r="F368" s="6">
        <f t="shared" si="48"/>
        <v>0.65872495736528447</v>
      </c>
      <c r="G368">
        <f t="shared" si="49"/>
        <v>0.76737390098333624</v>
      </c>
      <c r="H368">
        <f t="shared" si="50"/>
        <v>16.849535693451507</v>
      </c>
      <c r="I368" s="4">
        <f t="shared" si="51"/>
        <v>2.3856483145990097</v>
      </c>
      <c r="J368" s="5">
        <f t="shared" si="52"/>
        <v>5.6913178809490956</v>
      </c>
    </row>
    <row r="369" spans="1:10" x14ac:dyDescent="0.25">
      <c r="A369">
        <v>2010</v>
      </c>
      <c r="B369" s="6">
        <v>5</v>
      </c>
      <c r="C369" s="6">
        <v>365</v>
      </c>
      <c r="D369" s="7">
        <v>16.272963926890384</v>
      </c>
      <c r="E369" s="6">
        <f t="shared" si="47"/>
        <v>21.9815</v>
      </c>
      <c r="F369" s="6">
        <f t="shared" si="48"/>
        <v>0.74030270577032431</v>
      </c>
      <c r="G369">
        <f t="shared" si="49"/>
        <v>0.7473029267988418</v>
      </c>
      <c r="H369">
        <f t="shared" si="50"/>
        <v>16.426839285428741</v>
      </c>
      <c r="I369" s="4">
        <f t="shared" si="51"/>
        <v>0.15387535853835743</v>
      </c>
      <c r="J369" s="5">
        <f t="shared" si="52"/>
        <v>2.367762596530805E-2</v>
      </c>
    </row>
    <row r="370" spans="1:10" x14ac:dyDescent="0.25">
      <c r="A370">
        <v>2010</v>
      </c>
      <c r="B370" s="6">
        <v>6</v>
      </c>
      <c r="C370" s="6">
        <v>366</v>
      </c>
      <c r="D370" s="7">
        <v>16.600785898914179</v>
      </c>
      <c r="E370" s="6">
        <f t="shared" si="47"/>
        <v>22.005600000000001</v>
      </c>
      <c r="F370" s="6">
        <f t="shared" si="48"/>
        <v>0.75438915089405323</v>
      </c>
      <c r="G370">
        <f t="shared" si="49"/>
        <v>0.77352436864525487</v>
      </c>
      <c r="H370">
        <f t="shared" si="50"/>
        <v>17.021867846660022</v>
      </c>
      <c r="I370" s="4">
        <f t="shared" si="51"/>
        <v>0.42108194774584362</v>
      </c>
      <c r="J370" s="5">
        <f t="shared" si="52"/>
        <v>0.17731000671743338</v>
      </c>
    </row>
    <row r="371" spans="1:10" x14ac:dyDescent="0.25">
      <c r="A371">
        <v>2010</v>
      </c>
      <c r="B371" s="6">
        <v>7</v>
      </c>
      <c r="C371" s="6">
        <v>367</v>
      </c>
      <c r="D371" s="7">
        <v>18.462448498444004</v>
      </c>
      <c r="E371" s="6">
        <f t="shared" si="47"/>
        <v>22.029699999999998</v>
      </c>
      <c r="F371" s="6">
        <f t="shared" si="48"/>
        <v>0.83807080888273588</v>
      </c>
      <c r="G371">
        <f t="shared" si="49"/>
        <v>0.80364367718008745</v>
      </c>
      <c r="H371">
        <f t="shared" si="50"/>
        <v>17.704029115174173</v>
      </c>
      <c r="I371" s="4">
        <f t="shared" si="51"/>
        <v>-0.75841938326983183</v>
      </c>
      <c r="J371" s="5">
        <f t="shared" si="52"/>
        <v>0.57519996091939207</v>
      </c>
    </row>
    <row r="372" spans="1:10" x14ac:dyDescent="0.25">
      <c r="A372">
        <v>2010</v>
      </c>
      <c r="B372" s="6">
        <v>8</v>
      </c>
      <c r="C372" s="6">
        <v>368</v>
      </c>
      <c r="D372" s="7">
        <v>20.566078978659228</v>
      </c>
      <c r="E372" s="6">
        <f t="shared" si="47"/>
        <v>22.053800000000003</v>
      </c>
      <c r="F372" s="6">
        <f t="shared" si="48"/>
        <v>0.93254128443439344</v>
      </c>
      <c r="G372">
        <f t="shared" si="49"/>
        <v>0.87447269338725453</v>
      </c>
      <c r="H372">
        <f t="shared" si="50"/>
        <v>19.285445885423837</v>
      </c>
      <c r="I372" s="4">
        <f t="shared" si="51"/>
        <v>-1.2806330932353909</v>
      </c>
      <c r="J372" s="5">
        <f t="shared" si="52"/>
        <v>1.6400211194896452</v>
      </c>
    </row>
    <row r="373" spans="1:10" x14ac:dyDescent="0.25">
      <c r="A373">
        <v>2010</v>
      </c>
      <c r="B373" s="6">
        <v>9</v>
      </c>
      <c r="C373" s="6">
        <v>369</v>
      </c>
      <c r="D373" s="7">
        <v>22.683037370671663</v>
      </c>
      <c r="E373" s="6">
        <f t="shared" si="47"/>
        <v>22.0779</v>
      </c>
      <c r="F373" s="6">
        <f t="shared" si="48"/>
        <v>1.0274091906690248</v>
      </c>
      <c r="G373">
        <f t="shared" si="49"/>
        <v>0.98103153377402952</v>
      </c>
      <c r="H373">
        <f t="shared" si="50"/>
        <v>21.659116099509646</v>
      </c>
      <c r="I373" s="4">
        <f t="shared" si="51"/>
        <v>-1.0239212711620169</v>
      </c>
      <c r="J373" s="5">
        <f t="shared" si="52"/>
        <v>1.0484147695380406</v>
      </c>
    </row>
    <row r="374" spans="1:10" x14ac:dyDescent="0.25">
      <c r="A374">
        <v>2010</v>
      </c>
      <c r="B374" s="6">
        <v>10</v>
      </c>
      <c r="C374" s="6">
        <v>370</v>
      </c>
      <c r="D374" s="7">
        <v>20.272743291376102</v>
      </c>
      <c r="E374" s="6">
        <f t="shared" si="47"/>
        <v>22.102</v>
      </c>
      <c r="F374" s="6">
        <f t="shared" si="48"/>
        <v>0.91723569321220255</v>
      </c>
      <c r="G374">
        <f t="shared" si="49"/>
        <v>1.018445354428468</v>
      </c>
      <c r="H374">
        <f t="shared" si="50"/>
        <v>22.509679223578001</v>
      </c>
      <c r="I374" s="4">
        <f t="shared" si="51"/>
        <v>2.2369359322018987</v>
      </c>
      <c r="J374" s="5">
        <f t="shared" si="52"/>
        <v>5.0038823647759774</v>
      </c>
    </row>
    <row r="375" spans="1:10" x14ac:dyDescent="0.25">
      <c r="A375">
        <v>2010</v>
      </c>
      <c r="B375" s="6">
        <v>11</v>
      </c>
      <c r="C375" s="6">
        <v>371</v>
      </c>
      <c r="D375" s="7">
        <v>24.306566024113849</v>
      </c>
      <c r="E375" s="6">
        <f t="shared" si="47"/>
        <v>22.126100000000001</v>
      </c>
      <c r="F375" s="6">
        <f t="shared" si="48"/>
        <v>1.0985472371594565</v>
      </c>
      <c r="G375">
        <f t="shared" si="49"/>
        <v>1.0834348551684165</v>
      </c>
      <c r="H375">
        <f t="shared" si="50"/>
        <v>23.972187948941901</v>
      </c>
      <c r="I375" s="4">
        <f t="shared" si="51"/>
        <v>-0.33437807517194784</v>
      </c>
      <c r="J375" s="5">
        <f t="shared" si="52"/>
        <v>0.1118086971556968</v>
      </c>
    </row>
    <row r="376" spans="1:10" x14ac:dyDescent="0.25">
      <c r="A376">
        <v>2010</v>
      </c>
      <c r="B376" s="6">
        <v>12</v>
      </c>
      <c r="C376" s="6">
        <v>372</v>
      </c>
      <c r="D376" s="7">
        <v>24.700646955510688</v>
      </c>
      <c r="E376" s="6">
        <f t="shared" si="47"/>
        <v>22.150199999999998</v>
      </c>
      <c r="F376" s="6">
        <f t="shared" si="48"/>
        <v>1.1151432924086775</v>
      </c>
      <c r="G376">
        <f t="shared" si="49"/>
        <v>1.0799238234350077</v>
      </c>
      <c r="H376">
        <f t="shared" si="50"/>
        <v>23.920528673850107</v>
      </c>
      <c r="I376" s="4">
        <f t="shared" si="51"/>
        <v>-0.78011828166058095</v>
      </c>
      <c r="J376" s="5">
        <f t="shared" si="52"/>
        <v>0.60858453338105756</v>
      </c>
    </row>
    <row r="377" spans="1:10" x14ac:dyDescent="0.25">
      <c r="A377">
        <v>2010</v>
      </c>
      <c r="B377" s="6">
        <v>13</v>
      </c>
      <c r="C377" s="6">
        <v>373</v>
      </c>
      <c r="D377" s="7">
        <v>25.893003662843327</v>
      </c>
      <c r="E377" s="6">
        <f t="shared" si="47"/>
        <v>22.174300000000002</v>
      </c>
      <c r="F377" s="6">
        <f t="shared" si="48"/>
        <v>1.1677033170311273</v>
      </c>
      <c r="G377">
        <f t="shared" si="49"/>
        <v>1.1237079020474336</v>
      </c>
      <c r="H377">
        <f t="shared" si="50"/>
        <v>24.917436132370412</v>
      </c>
      <c r="I377" s="4">
        <f t="shared" si="51"/>
        <v>-0.97556753047291522</v>
      </c>
      <c r="J377" s="5">
        <f t="shared" si="52"/>
        <v>0.95173200651302237</v>
      </c>
    </row>
    <row r="378" spans="1:10" x14ac:dyDescent="0.25">
      <c r="A378">
        <v>2010</v>
      </c>
      <c r="B378" s="6">
        <v>14</v>
      </c>
      <c r="C378" s="6">
        <v>374</v>
      </c>
      <c r="D378" s="7">
        <v>26.116576893648446</v>
      </c>
      <c r="E378" s="6">
        <f t="shared" si="47"/>
        <v>22.198399999999999</v>
      </c>
      <c r="F378" s="6">
        <f t="shared" si="48"/>
        <v>1.1765071759067522</v>
      </c>
      <c r="G378">
        <f t="shared" si="49"/>
        <v>1.1648023730103436</v>
      </c>
      <c r="H378">
        <f t="shared" si="50"/>
        <v>25.85674899703281</v>
      </c>
      <c r="I378" s="4">
        <f t="shared" si="51"/>
        <v>-0.25982789661563643</v>
      </c>
      <c r="J378" s="5">
        <f t="shared" si="52"/>
        <v>6.7510535859705859E-2</v>
      </c>
    </row>
    <row r="379" spans="1:10" x14ac:dyDescent="0.25">
      <c r="A379">
        <v>2010</v>
      </c>
      <c r="B379" s="6">
        <v>15</v>
      </c>
      <c r="C379" s="6">
        <v>375</v>
      </c>
      <c r="D379" s="7">
        <v>25.679942421187249</v>
      </c>
      <c r="E379" s="6">
        <f t="shared" si="47"/>
        <v>22.2225</v>
      </c>
      <c r="F379" s="6">
        <f t="shared" si="48"/>
        <v>1.1555829641663742</v>
      </c>
      <c r="G379">
        <f t="shared" si="49"/>
        <v>1.1643202247726037</v>
      </c>
      <c r="H379">
        <f t="shared" si="50"/>
        <v>25.874106195009183</v>
      </c>
      <c r="I379" s="4">
        <f t="shared" si="51"/>
        <v>0.19416377382193417</v>
      </c>
      <c r="J379" s="5">
        <f t="shared" si="52"/>
        <v>3.7699571064775207E-2</v>
      </c>
    </row>
    <row r="380" spans="1:10" x14ac:dyDescent="0.25">
      <c r="A380">
        <v>2010</v>
      </c>
      <c r="B380" s="6">
        <v>16</v>
      </c>
      <c r="C380" s="6">
        <v>376</v>
      </c>
      <c r="D380" s="7">
        <v>28.192512867776145</v>
      </c>
      <c r="E380" s="6">
        <f t="shared" si="47"/>
        <v>22.246600000000001</v>
      </c>
      <c r="F380" s="6">
        <f t="shared" si="48"/>
        <v>1.2672728806997988</v>
      </c>
      <c r="G380">
        <f t="shared" si="49"/>
        <v>1.1859009887379446</v>
      </c>
      <c r="H380">
        <f t="shared" si="50"/>
        <v>26.38226493605756</v>
      </c>
      <c r="I380" s="4">
        <f t="shared" si="51"/>
        <v>-1.8102479317185853</v>
      </c>
      <c r="J380" s="5">
        <f t="shared" si="52"/>
        <v>3.2769975742914159</v>
      </c>
    </row>
    <row r="381" spans="1:10" x14ac:dyDescent="0.25">
      <c r="A381">
        <v>2010</v>
      </c>
      <c r="B381" s="6">
        <v>17</v>
      </c>
      <c r="C381" s="6">
        <v>377</v>
      </c>
      <c r="D381" s="7">
        <v>26.714972704773778</v>
      </c>
      <c r="E381" s="6">
        <f t="shared" si="47"/>
        <v>22.270699999999998</v>
      </c>
      <c r="F381" s="6">
        <f t="shared" si="48"/>
        <v>1.199556938254019</v>
      </c>
      <c r="G381">
        <f t="shared" si="49"/>
        <v>1.1807994323562849</v>
      </c>
      <c r="H381">
        <f t="shared" si="50"/>
        <v>26.297229918177113</v>
      </c>
      <c r="I381" s="4">
        <f t="shared" si="51"/>
        <v>-0.41774278659666564</v>
      </c>
      <c r="J381" s="5">
        <f t="shared" si="52"/>
        <v>0.17450903575354731</v>
      </c>
    </row>
    <row r="382" spans="1:10" x14ac:dyDescent="0.25">
      <c r="A382">
        <v>2010</v>
      </c>
      <c r="B382" s="6">
        <v>18</v>
      </c>
      <c r="C382" s="6">
        <v>378</v>
      </c>
      <c r="D382" s="7">
        <v>25.903378651980457</v>
      </c>
      <c r="E382" s="6">
        <f t="shared" si="47"/>
        <v>22.294800000000002</v>
      </c>
      <c r="F382" s="6">
        <f t="shared" si="48"/>
        <v>1.1618574130281705</v>
      </c>
      <c r="G382">
        <f t="shared" si="49"/>
        <v>1.1931644612882875</v>
      </c>
      <c r="H382">
        <f t="shared" si="50"/>
        <v>26.601363031530113</v>
      </c>
      <c r="I382" s="4">
        <f t="shared" si="51"/>
        <v>0.69798437954965564</v>
      </c>
      <c r="J382" s="5">
        <f t="shared" si="52"/>
        <v>0.48718219409531777</v>
      </c>
    </row>
    <row r="383" spans="1:10" x14ac:dyDescent="0.25">
      <c r="A383">
        <v>2010</v>
      </c>
      <c r="B383" s="6">
        <v>19</v>
      </c>
      <c r="C383" s="6">
        <v>379</v>
      </c>
      <c r="D383" s="7">
        <v>25.295776228560054</v>
      </c>
      <c r="E383" s="6">
        <f t="shared" si="47"/>
        <v>22.318899999999999</v>
      </c>
      <c r="F383" s="6">
        <f t="shared" si="48"/>
        <v>1.1333791642312145</v>
      </c>
      <c r="G383">
        <f t="shared" si="49"/>
        <v>1.144719425159507</v>
      </c>
      <c r="H383">
        <f t="shared" si="50"/>
        <v>25.548878378192519</v>
      </c>
      <c r="I383" s="4">
        <f t="shared" si="51"/>
        <v>0.2531021496324648</v>
      </c>
      <c r="J383" s="5">
        <f t="shared" si="52"/>
        <v>6.4060698148574596E-2</v>
      </c>
    </row>
    <row r="384" spans="1:10" x14ac:dyDescent="0.25">
      <c r="A384">
        <v>2010</v>
      </c>
      <c r="B384" s="6">
        <v>20</v>
      </c>
      <c r="C384" s="6">
        <v>380</v>
      </c>
      <c r="D384" s="7">
        <v>24.457915528370648</v>
      </c>
      <c r="E384" s="6">
        <f t="shared" si="47"/>
        <v>22.343</v>
      </c>
      <c r="F384" s="6">
        <f t="shared" si="48"/>
        <v>1.0946567393980509</v>
      </c>
      <c r="G384">
        <f t="shared" si="49"/>
        <v>1.1205175682242119</v>
      </c>
      <c r="H384">
        <f t="shared" si="50"/>
        <v>25.035724026833567</v>
      </c>
      <c r="I384" s="4">
        <f t="shared" si="51"/>
        <v>0.57780849846291815</v>
      </c>
      <c r="J384" s="5">
        <f t="shared" si="52"/>
        <v>0.33386266089597211</v>
      </c>
    </row>
    <row r="385" spans="1:10" x14ac:dyDescent="0.25">
      <c r="A385">
        <v>2010</v>
      </c>
      <c r="B385" s="6">
        <v>21</v>
      </c>
      <c r="C385" s="6">
        <v>381</v>
      </c>
      <c r="D385" s="7">
        <v>22.052052257183909</v>
      </c>
      <c r="E385" s="6">
        <f t="shared" si="47"/>
        <v>22.367100000000001</v>
      </c>
      <c r="F385" s="6">
        <f t="shared" si="48"/>
        <v>0.98591468081172384</v>
      </c>
      <c r="G385">
        <f t="shared" si="49"/>
        <v>1.0987726434731997</v>
      </c>
      <c r="H385">
        <f t="shared" si="50"/>
        <v>24.576357593829407</v>
      </c>
      <c r="I385" s="4">
        <f t="shared" si="51"/>
        <v>2.5243053366454973</v>
      </c>
      <c r="J385" s="5">
        <f t="shared" si="52"/>
        <v>6.3721174326169372</v>
      </c>
    </row>
    <row r="386" spans="1:10" x14ac:dyDescent="0.25">
      <c r="A386">
        <v>2010</v>
      </c>
      <c r="B386" s="6">
        <v>22</v>
      </c>
      <c r="C386" s="6">
        <v>382</v>
      </c>
      <c r="D386" s="7">
        <v>24.339128428146417</v>
      </c>
      <c r="E386" s="6">
        <f t="shared" si="47"/>
        <v>22.391200000000001</v>
      </c>
      <c r="F386" s="6">
        <f t="shared" si="48"/>
        <v>1.0869952672543863</v>
      </c>
      <c r="G386">
        <f t="shared" si="49"/>
        <v>1.0686748327179663</v>
      </c>
      <c r="H386">
        <f t="shared" si="50"/>
        <v>23.928911914354529</v>
      </c>
      <c r="I386" s="4">
        <f t="shared" si="51"/>
        <v>-0.41021651379188739</v>
      </c>
      <c r="J386" s="5">
        <f t="shared" si="52"/>
        <v>0.16827758818756974</v>
      </c>
    </row>
    <row r="387" spans="1:10" x14ac:dyDescent="0.25">
      <c r="A387">
        <v>2010</v>
      </c>
      <c r="B387" s="6">
        <v>23</v>
      </c>
      <c r="C387" s="6">
        <v>383</v>
      </c>
      <c r="D387" s="7">
        <v>22.695393335007797</v>
      </c>
      <c r="E387" s="6">
        <f t="shared" si="47"/>
        <v>22.415300000000002</v>
      </c>
      <c r="F387" s="6">
        <f t="shared" si="48"/>
        <v>1.012495631778642</v>
      </c>
      <c r="G387">
        <f t="shared" si="49"/>
        <v>1.0226211273669805</v>
      </c>
      <c r="H387">
        <f t="shared" si="50"/>
        <v>22.92235935626908</v>
      </c>
      <c r="I387" s="4">
        <f t="shared" si="51"/>
        <v>0.2269660212612834</v>
      </c>
      <c r="J387" s="5">
        <f t="shared" si="52"/>
        <v>5.1513574807177352E-2</v>
      </c>
    </row>
    <row r="388" spans="1:10" x14ac:dyDescent="0.25">
      <c r="A388">
        <v>2010</v>
      </c>
      <c r="B388" s="6">
        <v>24</v>
      </c>
      <c r="C388" s="6">
        <v>384</v>
      </c>
      <c r="D388" s="7">
        <v>21.283582644762134</v>
      </c>
      <c r="E388" s="6">
        <f t="shared" si="47"/>
        <v>22.439399999999999</v>
      </c>
      <c r="F388" s="6">
        <f t="shared" si="48"/>
        <v>0.94849161050483233</v>
      </c>
      <c r="G388">
        <f t="shared" si="49"/>
        <v>0.93068175118910013</v>
      </c>
      <c r="H388">
        <f t="shared" si="50"/>
        <v>20.883940087632691</v>
      </c>
      <c r="I388" s="4">
        <f t="shared" si="51"/>
        <v>-0.39964255712944308</v>
      </c>
      <c r="J388" s="5">
        <f t="shared" si="52"/>
        <v>0.15971417346896016</v>
      </c>
    </row>
    <row r="389" spans="1:10" x14ac:dyDescent="0.25">
      <c r="A389">
        <v>2011</v>
      </c>
      <c r="B389" s="6">
        <v>1</v>
      </c>
      <c r="C389" s="6">
        <v>385</v>
      </c>
      <c r="D389" s="7">
        <v>19.50938123162215</v>
      </c>
      <c r="E389" s="6">
        <f t="shared" si="47"/>
        <v>22.4635</v>
      </c>
      <c r="F389" s="6">
        <f t="shared" si="48"/>
        <v>0.86849249812460882</v>
      </c>
      <c r="G389">
        <f t="shared" si="49"/>
        <v>0.88538261692870157</v>
      </c>
      <c r="H389">
        <f t="shared" si="50"/>
        <v>19.888792415377889</v>
      </c>
      <c r="I389" s="4">
        <f t="shared" si="51"/>
        <v>0.37941118375573879</v>
      </c>
      <c r="J389" s="5">
        <f t="shared" si="52"/>
        <v>0.14395284635893099</v>
      </c>
    </row>
    <row r="390" spans="1:10" x14ac:dyDescent="0.25">
      <c r="A390">
        <v>2011</v>
      </c>
      <c r="B390" s="6">
        <v>2</v>
      </c>
      <c r="C390" s="6">
        <v>386</v>
      </c>
      <c r="D390" s="7">
        <v>19.248994198159444</v>
      </c>
      <c r="E390" s="6">
        <f t="shared" ref="E390:E453" si="53">0.0241*C390+13.185</f>
        <v>22.4876</v>
      </c>
      <c r="F390" s="6">
        <f t="shared" ref="F390:F453" si="54">D390/E390</f>
        <v>0.85598259477042649</v>
      </c>
      <c r="G390">
        <f t="shared" ref="G390:G453" si="55">AVERAGEIF($B$5:$B$484,B390,$F$5:$F$484)</f>
        <v>0.81608058960937524</v>
      </c>
      <c r="H390">
        <f t="shared" ref="H390:H453" si="56">E390*G390</f>
        <v>18.351693866899787</v>
      </c>
      <c r="I390" s="4">
        <f t="shared" ref="I390:I453" si="57">H390-D390</f>
        <v>-0.89730033125965747</v>
      </c>
      <c r="J390" s="5">
        <f t="shared" ref="J390:J453" si="58">I390^2</f>
        <v>0.80514788447869101</v>
      </c>
    </row>
    <row r="391" spans="1:10" x14ac:dyDescent="0.25">
      <c r="A391">
        <v>2011</v>
      </c>
      <c r="B391" s="6">
        <v>3</v>
      </c>
      <c r="C391" s="6">
        <v>387</v>
      </c>
      <c r="D391" s="7">
        <v>18.634114707661517</v>
      </c>
      <c r="E391" s="6">
        <f t="shared" si="53"/>
        <v>22.511700000000001</v>
      </c>
      <c r="F391" s="6">
        <f t="shared" si="54"/>
        <v>0.82775244462486242</v>
      </c>
      <c r="G391">
        <f t="shared" si="55"/>
        <v>0.77766543894918883</v>
      </c>
      <c r="H391">
        <f t="shared" si="56"/>
        <v>17.506571061992457</v>
      </c>
      <c r="I391" s="4">
        <f t="shared" si="57"/>
        <v>-1.1275436456690606</v>
      </c>
      <c r="J391" s="5">
        <f t="shared" si="58"/>
        <v>1.2713546728886762</v>
      </c>
    </row>
    <row r="392" spans="1:10" x14ac:dyDescent="0.25">
      <c r="A392">
        <v>2011</v>
      </c>
      <c r="B392" s="6">
        <v>4</v>
      </c>
      <c r="C392" s="6">
        <v>388</v>
      </c>
      <c r="D392" s="7">
        <v>18.54043608072935</v>
      </c>
      <c r="E392" s="6">
        <f t="shared" si="53"/>
        <v>22.535800000000002</v>
      </c>
      <c r="F392" s="6">
        <f t="shared" si="54"/>
        <v>0.82271035777426804</v>
      </c>
      <c r="G392">
        <f t="shared" si="55"/>
        <v>0.76737390098333624</v>
      </c>
      <c r="H392">
        <f t="shared" si="56"/>
        <v>17.29338475778027</v>
      </c>
      <c r="I392" s="4">
        <f t="shared" si="57"/>
        <v>-1.2470513229490798</v>
      </c>
      <c r="J392" s="5">
        <f t="shared" si="58"/>
        <v>1.5551370020690503</v>
      </c>
    </row>
    <row r="393" spans="1:10" x14ac:dyDescent="0.25">
      <c r="A393">
        <v>2011</v>
      </c>
      <c r="B393" s="6">
        <v>5</v>
      </c>
      <c r="C393" s="6">
        <v>389</v>
      </c>
      <c r="D393" s="7">
        <v>15.649693435708505</v>
      </c>
      <c r="E393" s="6">
        <f t="shared" si="53"/>
        <v>22.559899999999999</v>
      </c>
      <c r="F393" s="6">
        <f t="shared" si="54"/>
        <v>0.6936951598060499</v>
      </c>
      <c r="G393">
        <f t="shared" si="55"/>
        <v>0.7473029267988418</v>
      </c>
      <c r="H393">
        <f t="shared" si="56"/>
        <v>16.859079298289192</v>
      </c>
      <c r="I393" s="4">
        <f t="shared" si="57"/>
        <v>1.209385862580687</v>
      </c>
      <c r="J393" s="5">
        <f t="shared" si="58"/>
        <v>1.4626141646100324</v>
      </c>
    </row>
    <row r="394" spans="1:10" x14ac:dyDescent="0.25">
      <c r="A394">
        <v>2011</v>
      </c>
      <c r="B394" s="6">
        <v>6</v>
      </c>
      <c r="C394" s="6">
        <v>390</v>
      </c>
      <c r="D394" s="7">
        <v>17.738039277509333</v>
      </c>
      <c r="E394" s="6">
        <f t="shared" si="53"/>
        <v>22.584</v>
      </c>
      <c r="F394" s="6">
        <f t="shared" si="54"/>
        <v>0.78542504771118193</v>
      </c>
      <c r="G394">
        <f t="shared" si="55"/>
        <v>0.77352436864525487</v>
      </c>
      <c r="H394">
        <f t="shared" si="56"/>
        <v>17.469274341484436</v>
      </c>
      <c r="I394" s="4">
        <f t="shared" si="57"/>
        <v>-0.26876493602489759</v>
      </c>
      <c r="J394" s="5">
        <f t="shared" si="58"/>
        <v>7.22345908364673E-2</v>
      </c>
    </row>
    <row r="395" spans="1:10" x14ac:dyDescent="0.25">
      <c r="A395">
        <v>2011</v>
      </c>
      <c r="B395" s="6">
        <v>7</v>
      </c>
      <c r="C395" s="6">
        <v>391</v>
      </c>
      <c r="D395" s="7">
        <v>17.924343338432337</v>
      </c>
      <c r="E395" s="6">
        <f t="shared" si="53"/>
        <v>22.6081</v>
      </c>
      <c r="F395" s="6">
        <f t="shared" si="54"/>
        <v>0.79282838179379678</v>
      </c>
      <c r="G395">
        <f t="shared" si="55"/>
        <v>0.80364367718008745</v>
      </c>
      <c r="H395">
        <f t="shared" si="56"/>
        <v>18.168856618055134</v>
      </c>
      <c r="I395" s="4">
        <f t="shared" si="57"/>
        <v>0.24451327962279734</v>
      </c>
      <c r="J395" s="5">
        <f t="shared" si="58"/>
        <v>5.9786743911896284E-2</v>
      </c>
    </row>
    <row r="396" spans="1:10" x14ac:dyDescent="0.25">
      <c r="A396">
        <v>2011</v>
      </c>
      <c r="B396" s="6">
        <v>8</v>
      </c>
      <c r="C396" s="6">
        <v>392</v>
      </c>
      <c r="D396" s="7">
        <v>19.209933214412168</v>
      </c>
      <c r="E396" s="6">
        <f t="shared" si="53"/>
        <v>22.632200000000001</v>
      </c>
      <c r="F396" s="6">
        <f t="shared" si="54"/>
        <v>0.8487877101833744</v>
      </c>
      <c r="G396">
        <f t="shared" si="55"/>
        <v>0.87447269338725453</v>
      </c>
      <c r="H396">
        <f t="shared" si="56"/>
        <v>19.791240891279024</v>
      </c>
      <c r="I396" s="4">
        <f t="shared" si="57"/>
        <v>0.58130767686685658</v>
      </c>
      <c r="J396" s="5">
        <f t="shared" si="58"/>
        <v>0.33791861518434174</v>
      </c>
    </row>
    <row r="397" spans="1:10" x14ac:dyDescent="0.25">
      <c r="A397">
        <v>2011</v>
      </c>
      <c r="B397" s="6">
        <v>9</v>
      </c>
      <c r="C397" s="6">
        <v>393</v>
      </c>
      <c r="D397" s="7">
        <v>22.395677708764186</v>
      </c>
      <c r="E397" s="6">
        <f t="shared" si="53"/>
        <v>22.656300000000002</v>
      </c>
      <c r="F397" s="6">
        <f t="shared" si="54"/>
        <v>0.98849669666998519</v>
      </c>
      <c r="G397">
        <f t="shared" si="55"/>
        <v>0.98103153377402952</v>
      </c>
      <c r="H397">
        <f t="shared" si="56"/>
        <v>22.226544738644545</v>
      </c>
      <c r="I397" s="4">
        <f t="shared" si="57"/>
        <v>-0.1691329701196409</v>
      </c>
      <c r="J397" s="5">
        <f t="shared" si="58"/>
        <v>2.8605961581491344E-2</v>
      </c>
    </row>
    <row r="398" spans="1:10" x14ac:dyDescent="0.25">
      <c r="A398">
        <v>2011</v>
      </c>
      <c r="B398" s="6">
        <v>10</v>
      </c>
      <c r="C398" s="6">
        <v>394</v>
      </c>
      <c r="D398" s="7">
        <v>25.648049605669858</v>
      </c>
      <c r="E398" s="6">
        <f t="shared" si="53"/>
        <v>22.680399999999999</v>
      </c>
      <c r="F398" s="6">
        <f t="shared" si="54"/>
        <v>1.1308464403480476</v>
      </c>
      <c r="G398">
        <f t="shared" si="55"/>
        <v>1.018445354428468</v>
      </c>
      <c r="H398">
        <f t="shared" si="56"/>
        <v>23.098748016579425</v>
      </c>
      <c r="I398" s="4">
        <f t="shared" si="57"/>
        <v>-2.5493015890904331</v>
      </c>
      <c r="J398" s="5">
        <f t="shared" si="58"/>
        <v>6.4989385921390079</v>
      </c>
    </row>
    <row r="399" spans="1:10" x14ac:dyDescent="0.25">
      <c r="A399">
        <v>2011</v>
      </c>
      <c r="B399" s="6">
        <v>11</v>
      </c>
      <c r="C399" s="6">
        <v>395</v>
      </c>
      <c r="D399" s="7">
        <v>25.692178883116227</v>
      </c>
      <c r="E399" s="6">
        <f t="shared" si="53"/>
        <v>22.704500000000003</v>
      </c>
      <c r="F399" s="6">
        <f t="shared" si="54"/>
        <v>1.1315897237603216</v>
      </c>
      <c r="G399">
        <f t="shared" si="55"/>
        <v>1.0834348551684165</v>
      </c>
      <c r="H399">
        <f t="shared" si="56"/>
        <v>24.598846669171316</v>
      </c>
      <c r="I399" s="4">
        <f t="shared" si="57"/>
        <v>-1.0933322139449118</v>
      </c>
      <c r="J399" s="5">
        <f t="shared" si="58"/>
        <v>1.1953753300496823</v>
      </c>
    </row>
    <row r="400" spans="1:10" x14ac:dyDescent="0.25">
      <c r="A400">
        <v>2011</v>
      </c>
      <c r="B400" s="6">
        <v>12</v>
      </c>
      <c r="C400" s="6">
        <v>396</v>
      </c>
      <c r="D400" s="7">
        <v>25.207844571619141</v>
      </c>
      <c r="E400" s="6">
        <f t="shared" si="53"/>
        <v>22.7286</v>
      </c>
      <c r="F400" s="6">
        <f t="shared" si="54"/>
        <v>1.1090803908564162</v>
      </c>
      <c r="G400">
        <f t="shared" si="55"/>
        <v>1.0799238234350077</v>
      </c>
      <c r="H400">
        <f t="shared" si="56"/>
        <v>24.545156613324917</v>
      </c>
      <c r="I400" s="4">
        <f t="shared" si="57"/>
        <v>-0.66268795829422444</v>
      </c>
      <c r="J400" s="5">
        <f t="shared" si="58"/>
        <v>0.43915533006816776</v>
      </c>
    </row>
    <row r="401" spans="1:10" x14ac:dyDescent="0.25">
      <c r="A401">
        <v>2011</v>
      </c>
      <c r="B401" s="6">
        <v>13</v>
      </c>
      <c r="C401" s="6">
        <v>397</v>
      </c>
      <c r="D401" s="7">
        <v>25.106935593760348</v>
      </c>
      <c r="E401" s="6">
        <f t="shared" si="53"/>
        <v>22.752700000000001</v>
      </c>
      <c r="F401" s="6">
        <f t="shared" si="54"/>
        <v>1.1034706032145787</v>
      </c>
      <c r="G401">
        <f t="shared" si="55"/>
        <v>1.1237079020474336</v>
      </c>
      <c r="H401">
        <f t="shared" si="56"/>
        <v>25.567388782914644</v>
      </c>
      <c r="I401" s="4">
        <f t="shared" si="57"/>
        <v>0.46045318915429689</v>
      </c>
      <c r="J401" s="5">
        <f t="shared" si="58"/>
        <v>0.21201713940236272</v>
      </c>
    </row>
    <row r="402" spans="1:10" x14ac:dyDescent="0.25">
      <c r="A402">
        <v>2011</v>
      </c>
      <c r="B402" s="6">
        <v>14</v>
      </c>
      <c r="C402" s="6">
        <v>398</v>
      </c>
      <c r="D402" s="7">
        <v>25.951866523573493</v>
      </c>
      <c r="E402" s="6">
        <f t="shared" si="53"/>
        <v>22.776800000000001</v>
      </c>
      <c r="F402" s="6">
        <f t="shared" si="54"/>
        <v>1.1393991484130119</v>
      </c>
      <c r="G402">
        <f t="shared" si="55"/>
        <v>1.1648023730103436</v>
      </c>
      <c r="H402">
        <f t="shared" si="56"/>
        <v>26.530470689581996</v>
      </c>
      <c r="I402" s="4">
        <f t="shared" si="57"/>
        <v>0.57860416600850328</v>
      </c>
      <c r="J402" s="5">
        <f t="shared" si="58"/>
        <v>0.33478278092239561</v>
      </c>
    </row>
    <row r="403" spans="1:10" x14ac:dyDescent="0.25">
      <c r="A403">
        <v>2011</v>
      </c>
      <c r="B403" s="6">
        <v>15</v>
      </c>
      <c r="C403" s="6">
        <v>399</v>
      </c>
      <c r="D403" s="7">
        <v>25.168478528734248</v>
      </c>
      <c r="E403" s="6">
        <f t="shared" si="53"/>
        <v>22.800899999999999</v>
      </c>
      <c r="F403" s="6">
        <f t="shared" si="54"/>
        <v>1.1038370647094742</v>
      </c>
      <c r="G403">
        <f t="shared" si="55"/>
        <v>1.1643202247726037</v>
      </c>
      <c r="H403">
        <f t="shared" si="56"/>
        <v>26.547549013017658</v>
      </c>
      <c r="I403" s="4">
        <f t="shared" si="57"/>
        <v>1.3790704842834103</v>
      </c>
      <c r="J403" s="5">
        <f t="shared" si="58"/>
        <v>1.9018354006216798</v>
      </c>
    </row>
    <row r="404" spans="1:10" x14ac:dyDescent="0.25">
      <c r="A404">
        <v>2011</v>
      </c>
      <c r="B404" s="6">
        <v>16</v>
      </c>
      <c r="C404" s="6">
        <v>400</v>
      </c>
      <c r="D404" s="7">
        <v>26.913996505437087</v>
      </c>
      <c r="E404" s="6">
        <f t="shared" si="53"/>
        <v>22.825000000000003</v>
      </c>
      <c r="F404" s="6">
        <f t="shared" si="54"/>
        <v>1.179145520501077</v>
      </c>
      <c r="G404">
        <f t="shared" si="55"/>
        <v>1.1859009887379446</v>
      </c>
      <c r="H404">
        <f t="shared" si="56"/>
        <v>27.06819006794359</v>
      </c>
      <c r="I404" s="4">
        <f t="shared" si="57"/>
        <v>0.15419356250650296</v>
      </c>
      <c r="J404" s="5">
        <f t="shared" si="58"/>
        <v>2.3775654718446834E-2</v>
      </c>
    </row>
    <row r="405" spans="1:10" x14ac:dyDescent="0.25">
      <c r="A405">
        <v>2011</v>
      </c>
      <c r="B405" s="6">
        <v>17</v>
      </c>
      <c r="C405" s="6">
        <v>401</v>
      </c>
      <c r="D405" s="7">
        <v>26.557244246475221</v>
      </c>
      <c r="E405" s="6">
        <f t="shared" si="53"/>
        <v>22.8491</v>
      </c>
      <c r="F405" s="6">
        <f t="shared" si="54"/>
        <v>1.1622884160196778</v>
      </c>
      <c r="G405">
        <f t="shared" si="55"/>
        <v>1.1807994323562849</v>
      </c>
      <c r="H405">
        <f t="shared" si="56"/>
        <v>26.980204309851988</v>
      </c>
      <c r="I405" s="4">
        <f t="shared" si="57"/>
        <v>0.42296006337676673</v>
      </c>
      <c r="J405" s="5">
        <f t="shared" si="58"/>
        <v>0.17889521521167853</v>
      </c>
    </row>
    <row r="406" spans="1:10" x14ac:dyDescent="0.25">
      <c r="A406">
        <v>2011</v>
      </c>
      <c r="B406" s="6">
        <v>18</v>
      </c>
      <c r="C406" s="6">
        <v>402</v>
      </c>
      <c r="D406" s="7">
        <v>27.576494515431801</v>
      </c>
      <c r="E406" s="6">
        <f t="shared" si="53"/>
        <v>22.873200000000001</v>
      </c>
      <c r="F406" s="6">
        <f t="shared" si="54"/>
        <v>1.205624683709835</v>
      </c>
      <c r="G406">
        <f t="shared" si="55"/>
        <v>1.1931644612882875</v>
      </c>
      <c r="H406">
        <f t="shared" si="56"/>
        <v>27.291489355939259</v>
      </c>
      <c r="I406" s="4">
        <f t="shared" si="57"/>
        <v>-0.28500515949254179</v>
      </c>
      <c r="J406" s="5">
        <f t="shared" si="58"/>
        <v>8.1227940937369181E-2</v>
      </c>
    </row>
    <row r="407" spans="1:10" x14ac:dyDescent="0.25">
      <c r="A407">
        <v>2011</v>
      </c>
      <c r="B407" s="6">
        <v>19</v>
      </c>
      <c r="C407" s="6">
        <v>403</v>
      </c>
      <c r="D407" s="7">
        <v>24.42006664494437</v>
      </c>
      <c r="E407" s="6">
        <f t="shared" si="53"/>
        <v>22.897300000000001</v>
      </c>
      <c r="F407" s="6">
        <f t="shared" si="54"/>
        <v>1.0665042011479244</v>
      </c>
      <c r="G407">
        <f t="shared" si="55"/>
        <v>1.144719425159507</v>
      </c>
      <c r="H407">
        <f t="shared" si="56"/>
        <v>26.210984093704781</v>
      </c>
      <c r="I407" s="4">
        <f t="shared" si="57"/>
        <v>1.7909174487604105</v>
      </c>
      <c r="J407" s="5">
        <f t="shared" si="58"/>
        <v>3.2073853082744974</v>
      </c>
    </row>
    <row r="408" spans="1:10" x14ac:dyDescent="0.25">
      <c r="A408">
        <v>2011</v>
      </c>
      <c r="B408" s="6">
        <v>20</v>
      </c>
      <c r="C408" s="6">
        <v>404</v>
      </c>
      <c r="D408" s="7">
        <v>25.913541748735597</v>
      </c>
      <c r="E408" s="6">
        <f t="shared" si="53"/>
        <v>22.921399999999998</v>
      </c>
      <c r="F408" s="6">
        <f t="shared" si="54"/>
        <v>1.130539223116197</v>
      </c>
      <c r="G408">
        <f t="shared" si="55"/>
        <v>1.1205175682242119</v>
      </c>
      <c r="H408">
        <f t="shared" si="56"/>
        <v>25.68383138829445</v>
      </c>
      <c r="I408" s="4">
        <f t="shared" si="57"/>
        <v>-0.22971036044114612</v>
      </c>
      <c r="J408" s="5">
        <f t="shared" si="58"/>
        <v>5.2766849694001271E-2</v>
      </c>
    </row>
    <row r="409" spans="1:10" x14ac:dyDescent="0.25">
      <c r="A409">
        <v>2011</v>
      </c>
      <c r="B409" s="6">
        <v>21</v>
      </c>
      <c r="C409" s="6">
        <v>405</v>
      </c>
      <c r="D409" s="7">
        <v>26.011240212080633</v>
      </c>
      <c r="E409" s="6">
        <f t="shared" si="53"/>
        <v>22.945500000000003</v>
      </c>
      <c r="F409" s="6">
        <f t="shared" si="54"/>
        <v>1.1336096494772669</v>
      </c>
      <c r="G409">
        <f t="shared" si="55"/>
        <v>1.0987726434731997</v>
      </c>
      <c r="H409">
        <f t="shared" si="56"/>
        <v>25.211887690814308</v>
      </c>
      <c r="I409" s="4">
        <f t="shared" si="57"/>
        <v>-0.79935252126632506</v>
      </c>
      <c r="J409" s="5">
        <f t="shared" si="58"/>
        <v>0.63896445325483064</v>
      </c>
    </row>
    <row r="410" spans="1:10" x14ac:dyDescent="0.25">
      <c r="A410">
        <v>2011</v>
      </c>
      <c r="B410" s="6">
        <v>22</v>
      </c>
      <c r="C410" s="6">
        <v>406</v>
      </c>
      <c r="D410" s="7">
        <v>23.466410932503624</v>
      </c>
      <c r="E410" s="6">
        <f t="shared" si="53"/>
        <v>22.9696</v>
      </c>
      <c r="F410" s="6">
        <f t="shared" si="54"/>
        <v>1.0216290633055702</v>
      </c>
      <c r="G410">
        <f t="shared" si="55"/>
        <v>1.0686748327179663</v>
      </c>
      <c r="H410">
        <f t="shared" si="56"/>
        <v>24.547033437598596</v>
      </c>
      <c r="I410" s="4">
        <f t="shared" si="57"/>
        <v>1.080622505094972</v>
      </c>
      <c r="J410" s="5">
        <f t="shared" si="58"/>
        <v>1.1677449985177328</v>
      </c>
    </row>
    <row r="411" spans="1:10" x14ac:dyDescent="0.25">
      <c r="A411">
        <v>2011</v>
      </c>
      <c r="B411" s="6">
        <v>23</v>
      </c>
      <c r="C411" s="6">
        <v>407</v>
      </c>
      <c r="D411" s="7">
        <v>23.583117171696195</v>
      </c>
      <c r="E411" s="6">
        <f t="shared" si="53"/>
        <v>22.9937</v>
      </c>
      <c r="F411" s="6">
        <f t="shared" si="54"/>
        <v>1.0256338549992474</v>
      </c>
      <c r="G411">
        <f t="shared" si="55"/>
        <v>1.0226211273669805</v>
      </c>
      <c r="H411">
        <f t="shared" si="56"/>
        <v>23.51384341633814</v>
      </c>
      <c r="I411" s="4">
        <f t="shared" si="57"/>
        <v>-6.9273755358054245E-2</v>
      </c>
      <c r="J411" s="5">
        <f t="shared" si="58"/>
        <v>4.7988531814075492E-3</v>
      </c>
    </row>
    <row r="412" spans="1:10" x14ac:dyDescent="0.25">
      <c r="A412">
        <v>2011</v>
      </c>
      <c r="B412" s="6">
        <v>24</v>
      </c>
      <c r="C412" s="6">
        <v>408</v>
      </c>
      <c r="D412" s="7">
        <v>21.794887194853725</v>
      </c>
      <c r="E412" s="6">
        <f t="shared" si="53"/>
        <v>23.017800000000001</v>
      </c>
      <c r="F412" s="6">
        <f t="shared" si="54"/>
        <v>0.94687099526686846</v>
      </c>
      <c r="G412">
        <f t="shared" si="55"/>
        <v>0.93068175118910013</v>
      </c>
      <c r="H412">
        <f t="shared" si="56"/>
        <v>21.422246412520469</v>
      </c>
      <c r="I412" s="4">
        <f t="shared" si="57"/>
        <v>-0.37264078233325648</v>
      </c>
      <c r="J412" s="5">
        <f t="shared" si="58"/>
        <v>0.13886115265794144</v>
      </c>
    </row>
    <row r="413" spans="1:10" x14ac:dyDescent="0.25">
      <c r="A413">
        <v>2012</v>
      </c>
      <c r="B413" s="6">
        <v>1</v>
      </c>
      <c r="C413" s="6">
        <v>409</v>
      </c>
      <c r="D413" s="7">
        <v>21.254312885041784</v>
      </c>
      <c r="E413" s="6">
        <f t="shared" si="53"/>
        <v>23.041899999999998</v>
      </c>
      <c r="F413" s="6">
        <f t="shared" si="54"/>
        <v>0.92242015133481992</v>
      </c>
      <c r="G413">
        <f t="shared" si="55"/>
        <v>0.88538261692870157</v>
      </c>
      <c r="H413">
        <f t="shared" si="56"/>
        <v>20.400897721009446</v>
      </c>
      <c r="I413" s="4">
        <f t="shared" si="57"/>
        <v>-0.85341516403233797</v>
      </c>
      <c r="J413" s="5">
        <f t="shared" si="58"/>
        <v>0.72831744220034234</v>
      </c>
    </row>
    <row r="414" spans="1:10" x14ac:dyDescent="0.25">
      <c r="A414">
        <v>2012</v>
      </c>
      <c r="B414" s="6">
        <v>2</v>
      </c>
      <c r="C414" s="6">
        <v>410</v>
      </c>
      <c r="D414" s="7">
        <v>18.824596071589671</v>
      </c>
      <c r="E414" s="6">
        <f t="shared" si="53"/>
        <v>23.066000000000003</v>
      </c>
      <c r="F414" s="6">
        <f t="shared" si="54"/>
        <v>0.81611879266407994</v>
      </c>
      <c r="G414">
        <f t="shared" si="55"/>
        <v>0.81608058960937524</v>
      </c>
      <c r="H414">
        <f t="shared" si="56"/>
        <v>18.823714879929852</v>
      </c>
      <c r="I414" s="4">
        <f t="shared" si="57"/>
        <v>-8.8119165981837E-4</v>
      </c>
      <c r="J414" s="5">
        <f t="shared" si="58"/>
        <v>7.7649874133345388E-7</v>
      </c>
    </row>
    <row r="415" spans="1:10" x14ac:dyDescent="0.25">
      <c r="A415">
        <v>2012</v>
      </c>
      <c r="B415" s="6">
        <v>3</v>
      </c>
      <c r="C415" s="6">
        <v>411</v>
      </c>
      <c r="D415" s="7">
        <v>18.213396286865407</v>
      </c>
      <c r="E415" s="6">
        <f t="shared" si="53"/>
        <v>23.0901</v>
      </c>
      <c r="F415" s="6">
        <f t="shared" si="54"/>
        <v>0.78879676947546384</v>
      </c>
      <c r="G415">
        <f t="shared" si="55"/>
        <v>0.77766543894918883</v>
      </c>
      <c r="H415">
        <f t="shared" si="56"/>
        <v>17.956372751880664</v>
      </c>
      <c r="I415" s="4">
        <f t="shared" si="57"/>
        <v>-0.25702353498474295</v>
      </c>
      <c r="J415" s="5">
        <f t="shared" si="58"/>
        <v>6.6061097536053381E-2</v>
      </c>
    </row>
    <row r="416" spans="1:10" x14ac:dyDescent="0.25">
      <c r="A416">
        <v>2012</v>
      </c>
      <c r="B416" s="6">
        <v>4</v>
      </c>
      <c r="C416" s="6">
        <v>412</v>
      </c>
      <c r="D416" s="7">
        <v>17.072594915874578</v>
      </c>
      <c r="E416" s="6">
        <f t="shared" si="53"/>
        <v>23.1142</v>
      </c>
      <c r="F416" s="6">
        <f t="shared" si="54"/>
        <v>0.73861932993028434</v>
      </c>
      <c r="G416">
        <f t="shared" si="55"/>
        <v>0.76737390098333624</v>
      </c>
      <c r="H416">
        <f t="shared" si="56"/>
        <v>17.73723382210903</v>
      </c>
      <c r="I416" s="4">
        <f t="shared" si="57"/>
        <v>0.6646389062344511</v>
      </c>
      <c r="J416" s="5">
        <f t="shared" si="58"/>
        <v>0.4417448756805275</v>
      </c>
    </row>
    <row r="417" spans="1:10" x14ac:dyDescent="0.25">
      <c r="A417">
        <v>2012</v>
      </c>
      <c r="B417" s="6">
        <v>5</v>
      </c>
      <c r="C417" s="6">
        <v>413</v>
      </c>
      <c r="D417" s="7">
        <v>17.689501119863309</v>
      </c>
      <c r="E417" s="6">
        <f t="shared" si="53"/>
        <v>23.138300000000001</v>
      </c>
      <c r="F417" s="6">
        <f t="shared" si="54"/>
        <v>0.76451170223669451</v>
      </c>
      <c r="G417">
        <f t="shared" si="55"/>
        <v>0.7473029267988418</v>
      </c>
      <c r="H417">
        <f t="shared" si="56"/>
        <v>17.291319311149643</v>
      </c>
      <c r="I417" s="4">
        <f t="shared" si="57"/>
        <v>-0.39818180871366593</v>
      </c>
      <c r="J417" s="5">
        <f t="shared" si="58"/>
        <v>0.15854875279048644</v>
      </c>
    </row>
    <row r="418" spans="1:10" x14ac:dyDescent="0.25">
      <c r="A418">
        <v>2012</v>
      </c>
      <c r="B418" s="6">
        <v>6</v>
      </c>
      <c r="C418" s="6">
        <v>414</v>
      </c>
      <c r="D418" s="7">
        <v>19.118032137429598</v>
      </c>
      <c r="E418" s="6">
        <f t="shared" si="53"/>
        <v>23.162399999999998</v>
      </c>
      <c r="F418" s="6">
        <f t="shared" si="54"/>
        <v>0.82539081172199769</v>
      </c>
      <c r="G418">
        <f t="shared" si="55"/>
        <v>0.77352436864525487</v>
      </c>
      <c r="H418">
        <f t="shared" si="56"/>
        <v>17.916680836308849</v>
      </c>
      <c r="I418" s="4">
        <f t="shared" si="57"/>
        <v>-1.2013513011207486</v>
      </c>
      <c r="J418" s="5">
        <f t="shared" si="58"/>
        <v>1.4432449487045156</v>
      </c>
    </row>
    <row r="419" spans="1:10" x14ac:dyDescent="0.25">
      <c r="A419">
        <v>2012</v>
      </c>
      <c r="B419" s="6">
        <v>7</v>
      </c>
      <c r="C419" s="6">
        <v>415</v>
      </c>
      <c r="D419" s="7">
        <v>18.515042885634006</v>
      </c>
      <c r="E419" s="6">
        <f t="shared" si="53"/>
        <v>23.186500000000002</v>
      </c>
      <c r="F419" s="6">
        <f t="shared" si="54"/>
        <v>0.79852685336872764</v>
      </c>
      <c r="G419">
        <f t="shared" si="55"/>
        <v>0.80364367718008745</v>
      </c>
      <c r="H419">
        <f t="shared" si="56"/>
        <v>18.633684120936099</v>
      </c>
      <c r="I419" s="4">
        <f t="shared" si="57"/>
        <v>0.1186412353020927</v>
      </c>
      <c r="J419" s="5">
        <f t="shared" si="58"/>
        <v>1.4075742714006526E-2</v>
      </c>
    </row>
    <row r="420" spans="1:10" x14ac:dyDescent="0.25">
      <c r="A420">
        <v>2012</v>
      </c>
      <c r="B420" s="6">
        <v>8</v>
      </c>
      <c r="C420" s="6">
        <v>416</v>
      </c>
      <c r="D420" s="7">
        <v>19.496946741945862</v>
      </c>
      <c r="E420" s="6">
        <f t="shared" si="53"/>
        <v>23.210599999999999</v>
      </c>
      <c r="F420" s="6">
        <f t="shared" si="54"/>
        <v>0.84000184148388513</v>
      </c>
      <c r="G420">
        <f t="shared" si="55"/>
        <v>0.87447269338725453</v>
      </c>
      <c r="H420">
        <f t="shared" si="56"/>
        <v>20.297035897134208</v>
      </c>
      <c r="I420" s="4">
        <f t="shared" si="57"/>
        <v>0.80008915518834556</v>
      </c>
      <c r="J420" s="5">
        <f t="shared" si="58"/>
        <v>0.64014265625000055</v>
      </c>
    </row>
    <row r="421" spans="1:10" x14ac:dyDescent="0.25">
      <c r="A421">
        <v>2012</v>
      </c>
      <c r="B421" s="6">
        <v>9</v>
      </c>
      <c r="C421" s="6">
        <v>417</v>
      </c>
      <c r="D421" s="7">
        <v>21.220512696930346</v>
      </c>
      <c r="E421" s="6">
        <f t="shared" si="53"/>
        <v>23.2347</v>
      </c>
      <c r="F421" s="6">
        <f t="shared" si="54"/>
        <v>0.91331124124393026</v>
      </c>
      <c r="G421">
        <f t="shared" si="55"/>
        <v>0.98103153377402952</v>
      </c>
      <c r="H421">
        <f t="shared" si="56"/>
        <v>22.793973377779444</v>
      </c>
      <c r="I421" s="4">
        <f t="shared" si="57"/>
        <v>1.5734606808490987</v>
      </c>
      <c r="J421" s="5">
        <f t="shared" si="58"/>
        <v>2.4757785141781095</v>
      </c>
    </row>
    <row r="422" spans="1:10" x14ac:dyDescent="0.25">
      <c r="A422">
        <v>2012</v>
      </c>
      <c r="B422" s="6">
        <v>10</v>
      </c>
      <c r="C422" s="6">
        <v>418</v>
      </c>
      <c r="D422" s="7">
        <v>24.522446524651613</v>
      </c>
      <c r="E422" s="6">
        <f t="shared" si="53"/>
        <v>23.258800000000001</v>
      </c>
      <c r="F422" s="6">
        <f t="shared" si="54"/>
        <v>1.0543298246105393</v>
      </c>
      <c r="G422">
        <f t="shared" si="55"/>
        <v>1.018445354428468</v>
      </c>
      <c r="H422">
        <f t="shared" si="56"/>
        <v>23.687816809580852</v>
      </c>
      <c r="I422" s="4">
        <f t="shared" si="57"/>
        <v>-0.83462971507076134</v>
      </c>
      <c r="J422" s="5">
        <f t="shared" si="58"/>
        <v>0.69660676127910026</v>
      </c>
    </row>
    <row r="423" spans="1:10" x14ac:dyDescent="0.25">
      <c r="A423">
        <v>2012</v>
      </c>
      <c r="B423" s="6">
        <v>11</v>
      </c>
      <c r="C423" s="6">
        <v>419</v>
      </c>
      <c r="D423" s="7">
        <v>26.768941358766178</v>
      </c>
      <c r="E423" s="6">
        <f t="shared" si="53"/>
        <v>23.282899999999998</v>
      </c>
      <c r="F423" s="6">
        <f t="shared" si="54"/>
        <v>1.1497253932614142</v>
      </c>
      <c r="G423">
        <f t="shared" si="55"/>
        <v>1.0834348551684165</v>
      </c>
      <c r="H423">
        <f t="shared" si="56"/>
        <v>25.225505389400723</v>
      </c>
      <c r="I423" s="4">
        <f t="shared" si="57"/>
        <v>-1.5434359693654542</v>
      </c>
      <c r="J423" s="5">
        <f t="shared" si="58"/>
        <v>2.3821945915310794</v>
      </c>
    </row>
    <row r="424" spans="1:10" x14ac:dyDescent="0.25">
      <c r="A424">
        <v>2012</v>
      </c>
      <c r="B424" s="6">
        <v>12</v>
      </c>
      <c r="C424" s="6">
        <v>420</v>
      </c>
      <c r="D424" s="7">
        <v>24.91989702728117</v>
      </c>
      <c r="E424" s="6">
        <f t="shared" si="53"/>
        <v>23.307000000000002</v>
      </c>
      <c r="F424" s="6">
        <f t="shared" si="54"/>
        <v>1.0692022580032252</v>
      </c>
      <c r="G424">
        <f t="shared" si="55"/>
        <v>1.0799238234350077</v>
      </c>
      <c r="H424">
        <f t="shared" si="56"/>
        <v>25.169784552799726</v>
      </c>
      <c r="I424" s="4">
        <f t="shared" si="57"/>
        <v>0.24988752551855598</v>
      </c>
      <c r="J424" s="5">
        <f t="shared" si="58"/>
        <v>6.2443775409786961E-2</v>
      </c>
    </row>
    <row r="425" spans="1:10" x14ac:dyDescent="0.25">
      <c r="A425">
        <v>2012</v>
      </c>
      <c r="B425" s="6">
        <v>13</v>
      </c>
      <c r="C425" s="6">
        <v>421</v>
      </c>
      <c r="D425" s="7">
        <v>25.384512899098038</v>
      </c>
      <c r="E425" s="6">
        <f t="shared" si="53"/>
        <v>23.331099999999999</v>
      </c>
      <c r="F425" s="6">
        <f t="shared" si="54"/>
        <v>1.0880118339511655</v>
      </c>
      <c r="G425">
        <f t="shared" si="55"/>
        <v>1.1237079020474336</v>
      </c>
      <c r="H425">
        <f t="shared" si="56"/>
        <v>26.217341433458877</v>
      </c>
      <c r="I425" s="4">
        <f t="shared" si="57"/>
        <v>0.83282853436083926</v>
      </c>
      <c r="J425" s="5">
        <f t="shared" si="58"/>
        <v>0.69360336764562358</v>
      </c>
    </row>
    <row r="426" spans="1:10" x14ac:dyDescent="0.25">
      <c r="A426">
        <v>2012</v>
      </c>
      <c r="B426" s="6">
        <v>14</v>
      </c>
      <c r="C426" s="6">
        <v>422</v>
      </c>
      <c r="D426" s="7">
        <v>28.435957741805268</v>
      </c>
      <c r="E426" s="6">
        <f t="shared" si="53"/>
        <v>23.3552</v>
      </c>
      <c r="F426" s="6">
        <f t="shared" si="54"/>
        <v>1.2175428915961015</v>
      </c>
      <c r="G426">
        <f t="shared" si="55"/>
        <v>1.1648023730103436</v>
      </c>
      <c r="H426">
        <f t="shared" si="56"/>
        <v>27.204192382131176</v>
      </c>
      <c r="I426" s="4">
        <f t="shared" si="57"/>
        <v>-1.2317653596740925</v>
      </c>
      <c r="J426" s="5">
        <f t="shared" si="58"/>
        <v>1.5172459012930464</v>
      </c>
    </row>
    <row r="427" spans="1:10" x14ac:dyDescent="0.25">
      <c r="A427">
        <v>2012</v>
      </c>
      <c r="B427" s="6">
        <v>15</v>
      </c>
      <c r="C427" s="6">
        <v>423</v>
      </c>
      <c r="D427" s="7">
        <v>27.735315047357709</v>
      </c>
      <c r="E427" s="6">
        <f t="shared" si="53"/>
        <v>23.379300000000001</v>
      </c>
      <c r="F427" s="6">
        <f t="shared" si="54"/>
        <v>1.1863193101315141</v>
      </c>
      <c r="G427">
        <f t="shared" si="55"/>
        <v>1.1643202247726037</v>
      </c>
      <c r="H427">
        <f t="shared" si="56"/>
        <v>27.220991831026133</v>
      </c>
      <c r="I427" s="4">
        <f t="shared" si="57"/>
        <v>-0.51432321633157585</v>
      </c>
      <c r="J427" s="5">
        <f t="shared" si="58"/>
        <v>0.26452837085765696</v>
      </c>
    </row>
    <row r="428" spans="1:10" x14ac:dyDescent="0.25">
      <c r="A428">
        <v>2012</v>
      </c>
      <c r="B428" s="6">
        <v>16</v>
      </c>
      <c r="C428" s="6">
        <v>424</v>
      </c>
      <c r="D428" s="7">
        <v>28.23826051170446</v>
      </c>
      <c r="E428" s="6">
        <f t="shared" si="53"/>
        <v>23.403400000000001</v>
      </c>
      <c r="F428" s="6">
        <f t="shared" si="54"/>
        <v>1.2065879535325832</v>
      </c>
      <c r="G428">
        <f t="shared" si="55"/>
        <v>1.1859009887379446</v>
      </c>
      <c r="H428">
        <f t="shared" si="56"/>
        <v>27.754115199829613</v>
      </c>
      <c r="I428" s="4">
        <f t="shared" si="57"/>
        <v>-0.48414531187484755</v>
      </c>
      <c r="J428" s="5">
        <f t="shared" si="58"/>
        <v>0.2343966830103934</v>
      </c>
    </row>
    <row r="429" spans="1:10" x14ac:dyDescent="0.25">
      <c r="A429">
        <v>2012</v>
      </c>
      <c r="B429" s="6">
        <v>17</v>
      </c>
      <c r="C429" s="6">
        <v>425</v>
      </c>
      <c r="D429" s="7">
        <v>31.314101863839642</v>
      </c>
      <c r="E429" s="6">
        <f t="shared" si="53"/>
        <v>23.427500000000002</v>
      </c>
      <c r="F429" s="6">
        <f t="shared" si="54"/>
        <v>1.3366386453458388</v>
      </c>
      <c r="G429">
        <f t="shared" si="55"/>
        <v>1.1807994323562849</v>
      </c>
      <c r="H429">
        <f t="shared" si="56"/>
        <v>27.663178701526867</v>
      </c>
      <c r="I429" s="4">
        <f t="shared" si="57"/>
        <v>-3.6509231623127754</v>
      </c>
      <c r="J429" s="5">
        <f t="shared" si="58"/>
        <v>13.329239937111916</v>
      </c>
    </row>
    <row r="430" spans="1:10" x14ac:dyDescent="0.25">
      <c r="A430">
        <v>2012</v>
      </c>
      <c r="B430" s="6">
        <v>18</v>
      </c>
      <c r="C430" s="6">
        <v>426</v>
      </c>
      <c r="D430" s="7">
        <v>26.726591920218706</v>
      </c>
      <c r="E430" s="6">
        <f t="shared" si="53"/>
        <v>23.451599999999999</v>
      </c>
      <c r="F430" s="6">
        <f t="shared" si="54"/>
        <v>1.1396489757721737</v>
      </c>
      <c r="G430">
        <f t="shared" si="55"/>
        <v>1.1931644612882875</v>
      </c>
      <c r="H430">
        <f t="shared" si="56"/>
        <v>27.981615680348401</v>
      </c>
      <c r="I430" s="4">
        <f t="shared" si="57"/>
        <v>1.2550237601296956</v>
      </c>
      <c r="J430" s="5">
        <f t="shared" si="58"/>
        <v>1.5750846384900798</v>
      </c>
    </row>
    <row r="431" spans="1:10" x14ac:dyDescent="0.25">
      <c r="A431">
        <v>2012</v>
      </c>
      <c r="B431" s="6">
        <v>19</v>
      </c>
      <c r="C431" s="6">
        <v>427</v>
      </c>
      <c r="D431" s="7">
        <v>25.81011767651119</v>
      </c>
      <c r="E431" s="6">
        <f t="shared" si="53"/>
        <v>23.4757</v>
      </c>
      <c r="F431" s="6">
        <f t="shared" si="54"/>
        <v>1.0994397473349544</v>
      </c>
      <c r="G431">
        <f t="shared" si="55"/>
        <v>1.144719425159507</v>
      </c>
      <c r="H431">
        <f t="shared" si="56"/>
        <v>26.873089809217038</v>
      </c>
      <c r="I431" s="4">
        <f t="shared" si="57"/>
        <v>1.0629721327058483</v>
      </c>
      <c r="J431" s="5">
        <f t="shared" si="58"/>
        <v>1.1299097549092196</v>
      </c>
    </row>
    <row r="432" spans="1:10" x14ac:dyDescent="0.25">
      <c r="A432">
        <v>2012</v>
      </c>
      <c r="B432" s="6">
        <v>20</v>
      </c>
      <c r="C432" s="6">
        <v>428</v>
      </c>
      <c r="D432" s="7">
        <v>27.59275359780796</v>
      </c>
      <c r="E432" s="6">
        <f t="shared" si="53"/>
        <v>23.4998</v>
      </c>
      <c r="F432" s="6">
        <f t="shared" si="54"/>
        <v>1.1741697205000876</v>
      </c>
      <c r="G432">
        <f t="shared" si="55"/>
        <v>1.1205175682242119</v>
      </c>
      <c r="H432">
        <f t="shared" si="56"/>
        <v>26.331938749755334</v>
      </c>
      <c r="I432" s="4">
        <f t="shared" si="57"/>
        <v>-1.2608148480526253</v>
      </c>
      <c r="J432" s="5">
        <f t="shared" si="58"/>
        <v>1.5896540810699646</v>
      </c>
    </row>
    <row r="433" spans="1:10" x14ac:dyDescent="0.25">
      <c r="A433">
        <v>2012</v>
      </c>
      <c r="B433" s="6">
        <v>21</v>
      </c>
      <c r="C433" s="6">
        <v>429</v>
      </c>
      <c r="D433" s="7">
        <v>25.155365319756214</v>
      </c>
      <c r="E433" s="6">
        <f t="shared" si="53"/>
        <v>23.523900000000001</v>
      </c>
      <c r="F433" s="6">
        <f t="shared" si="54"/>
        <v>1.0693535221522033</v>
      </c>
      <c r="G433">
        <f t="shared" si="55"/>
        <v>1.0987726434731997</v>
      </c>
      <c r="H433">
        <f t="shared" si="56"/>
        <v>25.847417787799202</v>
      </c>
      <c r="I433" s="4">
        <f t="shared" si="57"/>
        <v>0.69205246804298781</v>
      </c>
      <c r="J433" s="5">
        <f t="shared" si="58"/>
        <v>0.47893661852439068</v>
      </c>
    </row>
    <row r="434" spans="1:10" x14ac:dyDescent="0.25">
      <c r="A434">
        <v>2012</v>
      </c>
      <c r="B434" s="6">
        <v>22</v>
      </c>
      <c r="C434" s="6">
        <v>430</v>
      </c>
      <c r="D434" s="7">
        <v>23.472647352399775</v>
      </c>
      <c r="E434" s="6">
        <f t="shared" si="53"/>
        <v>23.548000000000002</v>
      </c>
      <c r="F434" s="6">
        <f t="shared" si="54"/>
        <v>0.99680004044503878</v>
      </c>
      <c r="G434">
        <f t="shared" si="55"/>
        <v>1.0686748327179663</v>
      </c>
      <c r="H434">
        <f t="shared" si="56"/>
        <v>25.165154960842671</v>
      </c>
      <c r="I434" s="4">
        <f t="shared" si="57"/>
        <v>1.6925076084428952</v>
      </c>
      <c r="J434" s="5">
        <f t="shared" si="58"/>
        <v>2.8645820046370885</v>
      </c>
    </row>
    <row r="435" spans="1:10" x14ac:dyDescent="0.25">
      <c r="A435">
        <v>2012</v>
      </c>
      <c r="B435" s="6">
        <v>23</v>
      </c>
      <c r="C435" s="6">
        <v>431</v>
      </c>
      <c r="D435" s="7">
        <v>25.182492426620488</v>
      </c>
      <c r="E435" s="6">
        <f t="shared" si="53"/>
        <v>23.572099999999999</v>
      </c>
      <c r="F435" s="6">
        <f t="shared" si="54"/>
        <v>1.0683177326848474</v>
      </c>
      <c r="G435">
        <f t="shared" si="55"/>
        <v>1.0226211273669805</v>
      </c>
      <c r="H435">
        <f t="shared" si="56"/>
        <v>24.105327476407201</v>
      </c>
      <c r="I435" s="4">
        <f t="shared" si="57"/>
        <v>-1.0771649502132874</v>
      </c>
      <c r="J435" s="5">
        <f t="shared" si="58"/>
        <v>1.1602843299679939</v>
      </c>
    </row>
    <row r="436" spans="1:10" x14ac:dyDescent="0.25">
      <c r="A436">
        <v>2012</v>
      </c>
      <c r="B436" s="6">
        <v>24</v>
      </c>
      <c r="C436" s="6">
        <v>432</v>
      </c>
      <c r="D436" s="7">
        <v>20.45957176741981</v>
      </c>
      <c r="E436" s="6">
        <f t="shared" si="53"/>
        <v>23.5962</v>
      </c>
      <c r="F436" s="6">
        <f t="shared" si="54"/>
        <v>0.86707062016001768</v>
      </c>
      <c r="G436">
        <f t="shared" si="55"/>
        <v>0.93068175118910013</v>
      </c>
      <c r="H436">
        <f t="shared" si="56"/>
        <v>21.960552737408243</v>
      </c>
      <c r="I436" s="4">
        <f t="shared" si="57"/>
        <v>1.5009809699884329</v>
      </c>
      <c r="J436" s="5">
        <f t="shared" si="58"/>
        <v>2.2529438722674167</v>
      </c>
    </row>
    <row r="437" spans="1:10" x14ac:dyDescent="0.25">
      <c r="A437">
        <v>2013</v>
      </c>
      <c r="B437" s="6">
        <v>1</v>
      </c>
      <c r="C437" s="6">
        <v>433</v>
      </c>
      <c r="D437" s="7">
        <v>20.457971500772796</v>
      </c>
      <c r="E437" s="6">
        <f t="shared" si="53"/>
        <v>23.6203</v>
      </c>
      <c r="F437" s="6">
        <f t="shared" si="54"/>
        <v>0.86611819074155683</v>
      </c>
      <c r="G437">
        <f t="shared" si="55"/>
        <v>0.88538261692870157</v>
      </c>
      <c r="H437">
        <f t="shared" si="56"/>
        <v>20.913003026641011</v>
      </c>
      <c r="I437" s="4">
        <f t="shared" si="57"/>
        <v>0.45503152586821471</v>
      </c>
      <c r="J437" s="5">
        <f t="shared" si="58"/>
        <v>0.20705368953395575</v>
      </c>
    </row>
    <row r="438" spans="1:10" x14ac:dyDescent="0.25">
      <c r="A438">
        <v>2013</v>
      </c>
      <c r="B438" s="6">
        <v>2</v>
      </c>
      <c r="C438" s="6">
        <v>434</v>
      </c>
      <c r="D438" s="7">
        <v>18.201017845354233</v>
      </c>
      <c r="E438" s="6">
        <f t="shared" si="53"/>
        <v>23.644400000000001</v>
      </c>
      <c r="F438" s="6">
        <f t="shared" si="54"/>
        <v>0.76978133703347229</v>
      </c>
      <c r="G438">
        <f t="shared" si="55"/>
        <v>0.81608058960937524</v>
      </c>
      <c r="H438">
        <f t="shared" si="56"/>
        <v>19.295735892959911</v>
      </c>
      <c r="I438" s="4">
        <f t="shared" si="57"/>
        <v>1.0947180476056779</v>
      </c>
      <c r="J438" s="5">
        <f t="shared" si="58"/>
        <v>1.1984076037535873</v>
      </c>
    </row>
    <row r="439" spans="1:10" x14ac:dyDescent="0.25">
      <c r="A439">
        <v>2013</v>
      </c>
      <c r="B439" s="6">
        <v>3</v>
      </c>
      <c r="C439" s="6">
        <v>435</v>
      </c>
      <c r="D439" s="7">
        <v>17.525296104935297</v>
      </c>
      <c r="E439" s="6">
        <f t="shared" si="53"/>
        <v>23.668500000000002</v>
      </c>
      <c r="F439" s="6">
        <f t="shared" si="54"/>
        <v>0.74044811056616577</v>
      </c>
      <c r="G439">
        <f t="shared" si="55"/>
        <v>0.77766543894918883</v>
      </c>
      <c r="H439">
        <f t="shared" si="56"/>
        <v>18.406174441768876</v>
      </c>
      <c r="I439" s="4">
        <f t="shared" si="57"/>
        <v>0.88087833683357886</v>
      </c>
      <c r="J439" s="5">
        <f t="shared" si="58"/>
        <v>0.775946644302692</v>
      </c>
    </row>
    <row r="440" spans="1:10" x14ac:dyDescent="0.25">
      <c r="A440">
        <v>2013</v>
      </c>
      <c r="B440" s="6">
        <v>4</v>
      </c>
      <c r="C440" s="6">
        <v>436</v>
      </c>
      <c r="D440" s="7">
        <v>18.505640287979805</v>
      </c>
      <c r="E440" s="6">
        <f t="shared" si="53"/>
        <v>23.692599999999999</v>
      </c>
      <c r="F440" s="6">
        <f t="shared" si="54"/>
        <v>0.78107258333740515</v>
      </c>
      <c r="G440">
        <f t="shared" si="55"/>
        <v>0.76737390098333624</v>
      </c>
      <c r="H440">
        <f t="shared" si="56"/>
        <v>18.181082886437792</v>
      </c>
      <c r="I440" s="4">
        <f t="shared" si="57"/>
        <v>-0.32455740154201251</v>
      </c>
      <c r="J440" s="5">
        <f t="shared" si="58"/>
        <v>0.10533750689570315</v>
      </c>
    </row>
    <row r="441" spans="1:10" x14ac:dyDescent="0.25">
      <c r="A441">
        <v>2013</v>
      </c>
      <c r="B441" s="6">
        <v>5</v>
      </c>
      <c r="C441" s="6">
        <v>437</v>
      </c>
      <c r="D441" s="7">
        <v>17.875139338261558</v>
      </c>
      <c r="E441" s="6">
        <f t="shared" si="53"/>
        <v>23.716700000000003</v>
      </c>
      <c r="F441" s="6">
        <f t="shared" si="54"/>
        <v>0.75369420443238544</v>
      </c>
      <c r="G441">
        <f t="shared" si="55"/>
        <v>0.7473029267988418</v>
      </c>
      <c r="H441">
        <f t="shared" si="56"/>
        <v>17.723559324010093</v>
      </c>
      <c r="I441" s="4">
        <f t="shared" si="57"/>
        <v>-0.15158001425146495</v>
      </c>
      <c r="J441" s="5">
        <f t="shared" si="58"/>
        <v>2.2976500720474316E-2</v>
      </c>
    </row>
    <row r="442" spans="1:10" x14ac:dyDescent="0.25">
      <c r="A442">
        <v>2013</v>
      </c>
      <c r="B442" s="6">
        <v>6</v>
      </c>
      <c r="C442" s="6">
        <v>438</v>
      </c>
      <c r="D442" s="7">
        <v>16.656107867647481</v>
      </c>
      <c r="E442" s="6">
        <f t="shared" si="53"/>
        <v>23.7408</v>
      </c>
      <c r="F442" s="6">
        <f t="shared" si="54"/>
        <v>0.70158157550071953</v>
      </c>
      <c r="G442">
        <f t="shared" si="55"/>
        <v>0.77352436864525487</v>
      </c>
      <c r="H442">
        <f t="shared" si="56"/>
        <v>18.364087331133266</v>
      </c>
      <c r="I442" s="4">
        <f t="shared" si="57"/>
        <v>1.7079794634857848</v>
      </c>
      <c r="J442" s="5">
        <f t="shared" si="58"/>
        <v>2.9171938476891892</v>
      </c>
    </row>
    <row r="443" spans="1:10" x14ac:dyDescent="0.25">
      <c r="A443">
        <v>2013</v>
      </c>
      <c r="B443" s="6">
        <v>7</v>
      </c>
      <c r="C443" s="6">
        <v>439</v>
      </c>
      <c r="D443" s="7">
        <v>21.181416926855803</v>
      </c>
      <c r="E443" s="6">
        <f t="shared" si="53"/>
        <v>23.764900000000001</v>
      </c>
      <c r="F443" s="6">
        <f t="shared" si="54"/>
        <v>0.89128996658331416</v>
      </c>
      <c r="G443">
        <f t="shared" si="55"/>
        <v>0.80364367718008745</v>
      </c>
      <c r="H443">
        <f t="shared" si="56"/>
        <v>19.09851162381706</v>
      </c>
      <c r="I443" s="4">
        <f t="shared" si="57"/>
        <v>-2.0829053030387428</v>
      </c>
      <c r="J443" s="5">
        <f t="shared" si="58"/>
        <v>4.3384945014269167</v>
      </c>
    </row>
    <row r="444" spans="1:10" x14ac:dyDescent="0.25">
      <c r="A444">
        <v>2013</v>
      </c>
      <c r="B444" s="6">
        <v>8</v>
      </c>
      <c r="C444" s="6">
        <v>440</v>
      </c>
      <c r="D444" s="7">
        <v>21.419365712696106</v>
      </c>
      <c r="E444" s="6">
        <f t="shared" si="53"/>
        <v>23.789000000000001</v>
      </c>
      <c r="F444" s="6">
        <f t="shared" si="54"/>
        <v>0.90038949567851123</v>
      </c>
      <c r="G444">
        <f t="shared" si="55"/>
        <v>0.87447269338725453</v>
      </c>
      <c r="H444">
        <f t="shared" si="56"/>
        <v>20.802830902989399</v>
      </c>
      <c r="I444" s="4">
        <f t="shared" si="57"/>
        <v>-0.61653480970670671</v>
      </c>
      <c r="J444" s="5">
        <f t="shared" si="58"/>
        <v>0.38011517158008507</v>
      </c>
    </row>
    <row r="445" spans="1:10" x14ac:dyDescent="0.25">
      <c r="A445">
        <v>2013</v>
      </c>
      <c r="B445" s="6">
        <v>9</v>
      </c>
      <c r="C445" s="6">
        <v>441</v>
      </c>
      <c r="D445" s="7">
        <v>24.547722810482096</v>
      </c>
      <c r="E445" s="6">
        <f t="shared" si="53"/>
        <v>23.813099999999999</v>
      </c>
      <c r="F445" s="6">
        <f t="shared" si="54"/>
        <v>1.0308495244416769</v>
      </c>
      <c r="G445">
        <f t="shared" si="55"/>
        <v>0.98103153377402952</v>
      </c>
      <c r="H445">
        <f t="shared" si="56"/>
        <v>23.36140201691434</v>
      </c>
      <c r="I445" s="4">
        <f t="shared" si="57"/>
        <v>-1.1863207935677558</v>
      </c>
      <c r="J445" s="5">
        <f t="shared" si="58"/>
        <v>1.4073570252512297</v>
      </c>
    </row>
    <row r="446" spans="1:10" x14ac:dyDescent="0.25">
      <c r="A446">
        <v>2013</v>
      </c>
      <c r="B446" s="6">
        <v>10</v>
      </c>
      <c r="C446" s="6">
        <v>442</v>
      </c>
      <c r="D446" s="7">
        <v>24.336072006297471</v>
      </c>
      <c r="E446" s="6">
        <f t="shared" si="53"/>
        <v>23.837200000000003</v>
      </c>
      <c r="F446" s="6">
        <f t="shared" si="54"/>
        <v>1.0209282972118146</v>
      </c>
      <c r="G446">
        <f t="shared" si="55"/>
        <v>1.018445354428468</v>
      </c>
      <c r="H446">
        <f t="shared" si="56"/>
        <v>24.276885602582279</v>
      </c>
      <c r="I446" s="4">
        <f t="shared" si="57"/>
        <v>-5.918640371519146E-2</v>
      </c>
      <c r="J446" s="5">
        <f t="shared" si="58"/>
        <v>3.5030303847376296E-3</v>
      </c>
    </row>
    <row r="447" spans="1:10" x14ac:dyDescent="0.25">
      <c r="A447">
        <v>2013</v>
      </c>
      <c r="B447" s="6">
        <v>11</v>
      </c>
      <c r="C447" s="6">
        <v>443</v>
      </c>
      <c r="D447" s="7">
        <v>25.229377291411915</v>
      </c>
      <c r="E447" s="6">
        <f t="shared" si="53"/>
        <v>23.8613</v>
      </c>
      <c r="F447" s="6">
        <f t="shared" si="54"/>
        <v>1.057334566491009</v>
      </c>
      <c r="G447">
        <f t="shared" si="55"/>
        <v>1.0834348551684165</v>
      </c>
      <c r="H447">
        <f t="shared" si="56"/>
        <v>25.852164109630138</v>
      </c>
      <c r="I447" s="4">
        <f t="shared" si="57"/>
        <v>0.62278681821822346</v>
      </c>
      <c r="J447" s="5">
        <f t="shared" si="58"/>
        <v>0.38786342094637849</v>
      </c>
    </row>
    <row r="448" spans="1:10" x14ac:dyDescent="0.25">
      <c r="A448">
        <v>2013</v>
      </c>
      <c r="B448" s="6">
        <v>12</v>
      </c>
      <c r="C448" s="6">
        <v>444</v>
      </c>
      <c r="D448" s="7">
        <v>26.543333610731427</v>
      </c>
      <c r="E448" s="6">
        <f t="shared" si="53"/>
        <v>23.885400000000001</v>
      </c>
      <c r="F448" s="6">
        <f t="shared" si="54"/>
        <v>1.1112785890431571</v>
      </c>
      <c r="G448">
        <f t="shared" si="55"/>
        <v>1.0799238234350077</v>
      </c>
      <c r="H448">
        <f t="shared" si="56"/>
        <v>25.794412492274535</v>
      </c>
      <c r="I448" s="4">
        <f t="shared" si="57"/>
        <v>-0.74892111845689158</v>
      </c>
      <c r="J448" s="5">
        <f t="shared" si="58"/>
        <v>0.56088284167072144</v>
      </c>
    </row>
    <row r="449" spans="1:10" x14ac:dyDescent="0.25">
      <c r="A449">
        <v>2013</v>
      </c>
      <c r="B449" s="6">
        <v>13</v>
      </c>
      <c r="C449" s="6">
        <v>445</v>
      </c>
      <c r="D449" s="7">
        <v>24.75530082600655</v>
      </c>
      <c r="E449" s="6">
        <f t="shared" si="53"/>
        <v>23.909500000000001</v>
      </c>
      <c r="F449" s="6">
        <f t="shared" si="54"/>
        <v>1.0353750946697569</v>
      </c>
      <c r="G449">
        <f t="shared" si="55"/>
        <v>1.1237079020474336</v>
      </c>
      <c r="H449">
        <f t="shared" si="56"/>
        <v>26.867294084003117</v>
      </c>
      <c r="I449" s="4">
        <f t="shared" si="57"/>
        <v>2.1119932579965663</v>
      </c>
      <c r="J449" s="5">
        <f t="shared" si="58"/>
        <v>4.4605155218229511</v>
      </c>
    </row>
    <row r="450" spans="1:10" x14ac:dyDescent="0.25">
      <c r="A450">
        <v>2013</v>
      </c>
      <c r="B450" s="6">
        <v>14</v>
      </c>
      <c r="C450" s="6">
        <v>446</v>
      </c>
      <c r="D450" s="7">
        <v>26.902889612686995</v>
      </c>
      <c r="E450" s="6">
        <f t="shared" si="53"/>
        <v>23.933599999999998</v>
      </c>
      <c r="F450" s="6">
        <f t="shared" si="54"/>
        <v>1.1240636432750191</v>
      </c>
      <c r="G450">
        <f t="shared" si="55"/>
        <v>1.1648023730103436</v>
      </c>
      <c r="H450">
        <f t="shared" si="56"/>
        <v>27.877914074680358</v>
      </c>
      <c r="I450" s="4">
        <f t="shared" si="57"/>
        <v>0.9750244619933639</v>
      </c>
      <c r="J450" s="5">
        <f t="shared" si="58"/>
        <v>0.95067270148544869</v>
      </c>
    </row>
    <row r="451" spans="1:10" x14ac:dyDescent="0.25">
      <c r="A451">
        <v>2013</v>
      </c>
      <c r="B451" s="6">
        <v>15</v>
      </c>
      <c r="C451" s="6">
        <v>447</v>
      </c>
      <c r="D451" s="7">
        <v>30.205678359248807</v>
      </c>
      <c r="E451" s="6">
        <f t="shared" si="53"/>
        <v>23.957700000000003</v>
      </c>
      <c r="F451" s="6">
        <f t="shared" si="54"/>
        <v>1.2607920776722643</v>
      </c>
      <c r="G451">
        <f t="shared" si="55"/>
        <v>1.1643202247726037</v>
      </c>
      <c r="H451">
        <f t="shared" si="56"/>
        <v>27.894434649034611</v>
      </c>
      <c r="I451" s="4">
        <f t="shared" si="57"/>
        <v>-2.3112437102141961</v>
      </c>
      <c r="J451" s="5">
        <f t="shared" si="58"/>
        <v>5.3418474880046825</v>
      </c>
    </row>
    <row r="452" spans="1:10" x14ac:dyDescent="0.25">
      <c r="A452">
        <v>2013</v>
      </c>
      <c r="B452" s="6">
        <v>16</v>
      </c>
      <c r="C452" s="6">
        <v>448</v>
      </c>
      <c r="D452" s="7">
        <v>28.686510076702156</v>
      </c>
      <c r="E452" s="6">
        <f t="shared" si="53"/>
        <v>23.9818</v>
      </c>
      <c r="F452" s="6">
        <f t="shared" si="54"/>
        <v>1.196178355115219</v>
      </c>
      <c r="G452">
        <f t="shared" si="55"/>
        <v>1.1859009887379446</v>
      </c>
      <c r="H452">
        <f t="shared" si="56"/>
        <v>28.44004033171564</v>
      </c>
      <c r="I452" s="4">
        <f t="shared" si="57"/>
        <v>-0.2464697449865163</v>
      </c>
      <c r="J452" s="5">
        <f t="shared" si="58"/>
        <v>6.0747335193718381E-2</v>
      </c>
    </row>
    <row r="453" spans="1:10" x14ac:dyDescent="0.25">
      <c r="A453">
        <v>2013</v>
      </c>
      <c r="B453" s="6">
        <v>17</v>
      </c>
      <c r="C453" s="6">
        <v>449</v>
      </c>
      <c r="D453" s="7">
        <v>27.916198837254672</v>
      </c>
      <c r="E453" s="6">
        <f t="shared" si="53"/>
        <v>24.0059</v>
      </c>
      <c r="F453" s="6">
        <f t="shared" si="54"/>
        <v>1.1628890746547587</v>
      </c>
      <c r="G453">
        <f t="shared" si="55"/>
        <v>1.1807994323562849</v>
      </c>
      <c r="H453">
        <f t="shared" si="56"/>
        <v>28.346153093201742</v>
      </c>
      <c r="I453" s="4">
        <f t="shared" si="57"/>
        <v>0.42995425594707015</v>
      </c>
      <c r="J453" s="5">
        <f t="shared" si="58"/>
        <v>0.1848606622069987</v>
      </c>
    </row>
    <row r="454" spans="1:10" x14ac:dyDescent="0.25">
      <c r="A454">
        <v>2013</v>
      </c>
      <c r="B454" s="6">
        <v>18</v>
      </c>
      <c r="C454" s="6">
        <v>450</v>
      </c>
      <c r="D454" s="7">
        <v>27.491950816748965</v>
      </c>
      <c r="E454" s="6">
        <f t="shared" ref="E454:E484" si="59">0.0241*C454+13.185</f>
        <v>24.03</v>
      </c>
      <c r="F454" s="6">
        <f t="shared" ref="F454:F484" si="60">D454/E454</f>
        <v>1.1440678658655414</v>
      </c>
      <c r="G454">
        <f t="shared" ref="G454:G484" si="61">AVERAGEIF($B$5:$B$484,B454,$F$5:$F$484)</f>
        <v>1.1931644612882875</v>
      </c>
      <c r="H454">
        <f t="shared" ref="H454:H484" si="62">E454*G454</f>
        <v>28.671742004757547</v>
      </c>
      <c r="I454" s="4">
        <f t="shared" ref="I454:I484" si="63">H454-D454</f>
        <v>1.1797911880085827</v>
      </c>
      <c r="J454" s="5">
        <f t="shared" ref="J454:J484" si="64">I454^2</f>
        <v>1.391907247302703</v>
      </c>
    </row>
    <row r="455" spans="1:10" x14ac:dyDescent="0.25">
      <c r="A455">
        <v>2013</v>
      </c>
      <c r="B455" s="6">
        <v>19</v>
      </c>
      <c r="C455" s="6">
        <v>451</v>
      </c>
      <c r="D455" s="7">
        <v>26.084358116840871</v>
      </c>
      <c r="E455" s="6">
        <f t="shared" si="59"/>
        <v>24.054099999999998</v>
      </c>
      <c r="F455" s="6">
        <f t="shared" si="60"/>
        <v>1.0844038279062975</v>
      </c>
      <c r="G455">
        <f t="shared" si="61"/>
        <v>1.144719425159507</v>
      </c>
      <c r="H455">
        <f t="shared" si="62"/>
        <v>27.535195524729296</v>
      </c>
      <c r="I455" s="4">
        <f t="shared" si="63"/>
        <v>1.4508374078884252</v>
      </c>
      <c r="J455" s="5">
        <f t="shared" si="64"/>
        <v>2.1049291841284048</v>
      </c>
    </row>
    <row r="456" spans="1:10" x14ac:dyDescent="0.25">
      <c r="A456">
        <v>2013</v>
      </c>
      <c r="B456" s="6">
        <v>20</v>
      </c>
      <c r="C456" s="6">
        <v>452</v>
      </c>
      <c r="D456" s="7">
        <v>28.46926891862346</v>
      </c>
      <c r="E456" s="6">
        <f t="shared" si="59"/>
        <v>24.078200000000002</v>
      </c>
      <c r="F456" s="6">
        <f t="shared" si="60"/>
        <v>1.1823669924921072</v>
      </c>
      <c r="G456">
        <f t="shared" si="61"/>
        <v>1.1205175682242119</v>
      </c>
      <c r="H456">
        <f t="shared" si="62"/>
        <v>26.980046111216222</v>
      </c>
      <c r="I456" s="4">
        <f t="shared" si="63"/>
        <v>-1.4892228074072378</v>
      </c>
      <c r="J456" s="5">
        <f t="shared" si="64"/>
        <v>2.217784570101895</v>
      </c>
    </row>
    <row r="457" spans="1:10" x14ac:dyDescent="0.25">
      <c r="A457">
        <v>2013</v>
      </c>
      <c r="B457" s="6">
        <v>21</v>
      </c>
      <c r="C457" s="6">
        <v>453</v>
      </c>
      <c r="D457" s="7">
        <v>29.560821798361083</v>
      </c>
      <c r="E457" s="6">
        <f t="shared" si="59"/>
        <v>24.1023</v>
      </c>
      <c r="F457" s="6">
        <f t="shared" si="60"/>
        <v>1.2264730668177346</v>
      </c>
      <c r="G457">
        <f t="shared" si="61"/>
        <v>1.0987726434731997</v>
      </c>
      <c r="H457">
        <f t="shared" si="62"/>
        <v>26.4829478847841</v>
      </c>
      <c r="I457" s="4">
        <f t="shared" si="63"/>
        <v>-3.0778739135769833</v>
      </c>
      <c r="J457" s="5">
        <f t="shared" si="64"/>
        <v>9.4733078278776954</v>
      </c>
    </row>
    <row r="458" spans="1:10" x14ac:dyDescent="0.25">
      <c r="A458">
        <v>2013</v>
      </c>
      <c r="B458" s="6">
        <v>22</v>
      </c>
      <c r="C458" s="6">
        <v>454</v>
      </c>
      <c r="D458" s="7">
        <v>27.210893636697687</v>
      </c>
      <c r="E458" s="6">
        <f t="shared" si="59"/>
        <v>24.1264</v>
      </c>
      <c r="F458" s="6">
        <f t="shared" si="60"/>
        <v>1.1278472394015555</v>
      </c>
      <c r="G458">
        <f t="shared" si="61"/>
        <v>1.0686748327179663</v>
      </c>
      <c r="H458">
        <f t="shared" si="62"/>
        <v>25.783276484086741</v>
      </c>
      <c r="I458" s="4">
        <f t="shared" si="63"/>
        <v>-1.4276171526109458</v>
      </c>
      <c r="J458" s="5">
        <f t="shared" si="64"/>
        <v>2.0380907344289847</v>
      </c>
    </row>
    <row r="459" spans="1:10" x14ac:dyDescent="0.25">
      <c r="A459">
        <v>2013</v>
      </c>
      <c r="B459" s="6">
        <v>23</v>
      </c>
      <c r="C459" s="6">
        <v>455</v>
      </c>
      <c r="D459" s="7">
        <v>24.441381636714553</v>
      </c>
      <c r="E459" s="6">
        <f t="shared" si="59"/>
        <v>24.150500000000001</v>
      </c>
      <c r="F459" s="6">
        <f t="shared" si="60"/>
        <v>1.0120445389004182</v>
      </c>
      <c r="G459">
        <f t="shared" si="61"/>
        <v>1.0226211273669805</v>
      </c>
      <c r="H459">
        <f t="shared" si="62"/>
        <v>24.696811536476265</v>
      </c>
      <c r="I459" s="4">
        <f t="shared" si="63"/>
        <v>0.25542989976171171</v>
      </c>
      <c r="J459" s="5">
        <f t="shared" si="64"/>
        <v>6.5244433692278087E-2</v>
      </c>
    </row>
    <row r="460" spans="1:10" x14ac:dyDescent="0.25">
      <c r="A460">
        <v>2013</v>
      </c>
      <c r="B460" s="6">
        <v>24</v>
      </c>
      <c r="C460" s="6">
        <v>456</v>
      </c>
      <c r="D460" s="7">
        <v>21.55683694405651</v>
      </c>
      <c r="E460" s="6">
        <f t="shared" si="59"/>
        <v>24.174599999999998</v>
      </c>
      <c r="F460" s="6">
        <f t="shared" si="60"/>
        <v>0.89171431767460518</v>
      </c>
      <c r="G460">
        <f t="shared" si="61"/>
        <v>0.93068175118910013</v>
      </c>
      <c r="H460">
        <f t="shared" si="62"/>
        <v>22.498859062296017</v>
      </c>
      <c r="I460" s="4">
        <f t="shared" si="63"/>
        <v>0.94202211823950677</v>
      </c>
      <c r="J460" s="5">
        <f t="shared" si="64"/>
        <v>0.88740567125244729</v>
      </c>
    </row>
    <row r="461" spans="1:10" x14ac:dyDescent="0.25">
      <c r="A461">
        <v>2014</v>
      </c>
      <c r="B461" s="6">
        <v>1</v>
      </c>
      <c r="C461" s="6">
        <v>457</v>
      </c>
      <c r="D461" s="7">
        <v>21.5</v>
      </c>
      <c r="E461" s="6">
        <f t="shared" si="59"/>
        <v>24.198700000000002</v>
      </c>
      <c r="F461" s="6">
        <f t="shared" si="60"/>
        <v>0.888477480195217</v>
      </c>
      <c r="G461">
        <f t="shared" si="61"/>
        <v>0.88538261692870157</v>
      </c>
      <c r="H461">
        <f t="shared" si="62"/>
        <v>21.425108332272572</v>
      </c>
      <c r="I461" s="4">
        <f t="shared" si="63"/>
        <v>-7.4891667727428057E-2</v>
      </c>
      <c r="J461" s="5">
        <f t="shared" si="64"/>
        <v>5.6087618949954895E-3</v>
      </c>
    </row>
    <row r="462" spans="1:10" x14ac:dyDescent="0.25">
      <c r="A462">
        <v>2014</v>
      </c>
      <c r="B462" s="6">
        <v>2</v>
      </c>
      <c r="C462" s="6">
        <v>458</v>
      </c>
      <c r="D462" s="7">
        <v>20.2</v>
      </c>
      <c r="E462" s="6">
        <f t="shared" si="59"/>
        <v>24.222799999999999</v>
      </c>
      <c r="F462" s="6">
        <f t="shared" si="60"/>
        <v>0.8339250623379626</v>
      </c>
      <c r="G462">
        <f t="shared" si="61"/>
        <v>0.81608058960937524</v>
      </c>
      <c r="H462">
        <f t="shared" si="62"/>
        <v>19.767756905989973</v>
      </c>
      <c r="I462" s="4">
        <f t="shared" si="63"/>
        <v>-0.43224309401002614</v>
      </c>
      <c r="J462" s="5">
        <f t="shared" si="64"/>
        <v>0.1868340923193603</v>
      </c>
    </row>
    <row r="463" spans="1:10" x14ac:dyDescent="0.25">
      <c r="A463">
        <v>2014</v>
      </c>
      <c r="B463" s="6">
        <v>3</v>
      </c>
      <c r="C463" s="6">
        <v>459</v>
      </c>
      <c r="D463" s="7">
        <v>19.100000000000001</v>
      </c>
      <c r="E463" s="6">
        <f t="shared" si="59"/>
        <v>24.2469</v>
      </c>
      <c r="F463" s="6">
        <f t="shared" si="60"/>
        <v>0.78772956542898276</v>
      </c>
      <c r="G463">
        <f t="shared" si="61"/>
        <v>0.77766543894918883</v>
      </c>
      <c r="H463">
        <f t="shared" si="62"/>
        <v>18.855976131657087</v>
      </c>
      <c r="I463" s="4">
        <f t="shared" si="63"/>
        <v>-0.24402386834291434</v>
      </c>
      <c r="J463" s="5">
        <f t="shared" si="64"/>
        <v>5.9547648321039995E-2</v>
      </c>
    </row>
    <row r="464" spans="1:10" x14ac:dyDescent="0.25">
      <c r="A464">
        <v>2014</v>
      </c>
      <c r="B464" s="6">
        <v>4</v>
      </c>
      <c r="C464" s="6">
        <v>460</v>
      </c>
      <c r="D464" s="7">
        <v>18.5</v>
      </c>
      <c r="E464" s="6">
        <f t="shared" si="59"/>
        <v>24.271000000000001</v>
      </c>
      <c r="F464" s="6">
        <f t="shared" si="60"/>
        <v>0.76222652548308678</v>
      </c>
      <c r="G464">
        <f t="shared" si="61"/>
        <v>0.76737390098333624</v>
      </c>
      <c r="H464">
        <f t="shared" si="62"/>
        <v>18.624931950766555</v>
      </c>
      <c r="I464" s="4">
        <f t="shared" si="63"/>
        <v>0.12493195076655539</v>
      </c>
      <c r="J464" s="5">
        <f t="shared" si="64"/>
        <v>1.5607992322337019E-2</v>
      </c>
    </row>
    <row r="465" spans="1:10" x14ac:dyDescent="0.25">
      <c r="A465">
        <v>2014</v>
      </c>
      <c r="B465" s="6">
        <v>5</v>
      </c>
      <c r="C465" s="6">
        <v>461</v>
      </c>
      <c r="D465" s="7">
        <v>18.3</v>
      </c>
      <c r="E465" s="6">
        <f t="shared" si="59"/>
        <v>24.295099999999998</v>
      </c>
      <c r="F465" s="6">
        <f t="shared" si="60"/>
        <v>0.75323830731299735</v>
      </c>
      <c r="G465">
        <f t="shared" si="61"/>
        <v>0.7473029267988418</v>
      </c>
      <c r="H465">
        <f t="shared" si="62"/>
        <v>18.15579933687054</v>
      </c>
      <c r="I465" s="4">
        <f t="shared" si="63"/>
        <v>-0.14420066312946034</v>
      </c>
      <c r="J465" s="5">
        <f t="shared" si="64"/>
        <v>2.0793831246976101E-2</v>
      </c>
    </row>
    <row r="466" spans="1:10" x14ac:dyDescent="0.25">
      <c r="A466">
        <v>2014</v>
      </c>
      <c r="B466" s="6">
        <v>6</v>
      </c>
      <c r="C466" s="6">
        <v>462</v>
      </c>
      <c r="D466" s="7">
        <v>18.8</v>
      </c>
      <c r="E466" s="6">
        <f t="shared" si="59"/>
        <v>24.319200000000002</v>
      </c>
      <c r="F466" s="6">
        <f t="shared" si="60"/>
        <v>0.77305174512319486</v>
      </c>
      <c r="G466">
        <f t="shared" si="61"/>
        <v>0.77352436864525487</v>
      </c>
      <c r="H466">
        <f t="shared" si="62"/>
        <v>18.811493825957683</v>
      </c>
      <c r="I466" s="4">
        <f t="shared" si="63"/>
        <v>1.1493825957682446E-2</v>
      </c>
      <c r="J466" s="5">
        <f t="shared" si="64"/>
        <v>1.3210803514549481E-4</v>
      </c>
    </row>
    <row r="467" spans="1:10" x14ac:dyDescent="0.25">
      <c r="A467">
        <v>2014</v>
      </c>
      <c r="B467" s="6">
        <v>7</v>
      </c>
      <c r="C467" s="6">
        <v>463</v>
      </c>
      <c r="D467" s="7">
        <v>19.8</v>
      </c>
      <c r="E467" s="6">
        <f t="shared" si="59"/>
        <v>24.343299999999999</v>
      </c>
      <c r="F467" s="6">
        <f t="shared" si="60"/>
        <v>0.81336548454810975</v>
      </c>
      <c r="G467">
        <f t="shared" si="61"/>
        <v>0.80364367718008745</v>
      </c>
      <c r="H467">
        <f t="shared" si="62"/>
        <v>19.563339126698022</v>
      </c>
      <c r="I467" s="4">
        <f t="shared" si="63"/>
        <v>-0.23666087330197882</v>
      </c>
      <c r="J467" s="5">
        <f t="shared" si="64"/>
        <v>5.6008368952055271E-2</v>
      </c>
    </row>
    <row r="468" spans="1:10" x14ac:dyDescent="0.25">
      <c r="A468">
        <v>2014</v>
      </c>
      <c r="B468" s="6">
        <v>8</v>
      </c>
      <c r="C468" s="6">
        <v>464</v>
      </c>
      <c r="D468" s="7">
        <v>21.8</v>
      </c>
      <c r="E468" s="6">
        <f t="shared" si="59"/>
        <v>24.3674</v>
      </c>
      <c r="F468" s="6">
        <f t="shared" si="60"/>
        <v>0.89463791787388069</v>
      </c>
      <c r="G468">
        <f t="shared" si="61"/>
        <v>0.87447269338725453</v>
      </c>
      <c r="H468">
        <f t="shared" si="62"/>
        <v>21.308625908844586</v>
      </c>
      <c r="I468" s="4">
        <f t="shared" si="63"/>
        <v>-0.49137409115541431</v>
      </c>
      <c r="J468" s="5">
        <f t="shared" si="64"/>
        <v>0.24144849745880942</v>
      </c>
    </row>
    <row r="469" spans="1:10" x14ac:dyDescent="0.25">
      <c r="A469">
        <v>2014</v>
      </c>
      <c r="B469" s="6">
        <v>9</v>
      </c>
      <c r="C469" s="6">
        <v>465</v>
      </c>
      <c r="D469" s="7">
        <v>23.6</v>
      </c>
      <c r="E469" s="6">
        <f t="shared" si="59"/>
        <v>24.391500000000001</v>
      </c>
      <c r="F469" s="6">
        <f t="shared" si="60"/>
        <v>0.96755017116618502</v>
      </c>
      <c r="G469">
        <f t="shared" si="61"/>
        <v>0.98103153377402952</v>
      </c>
      <c r="H469">
        <f t="shared" si="62"/>
        <v>23.928830656049243</v>
      </c>
      <c r="I469" s="4">
        <f t="shared" si="63"/>
        <v>0.32883065604924155</v>
      </c>
      <c r="J469" s="5">
        <f t="shared" si="64"/>
        <v>0.10812960035777461</v>
      </c>
    </row>
    <row r="470" spans="1:10" x14ac:dyDescent="0.25">
      <c r="A470">
        <v>2014</v>
      </c>
      <c r="B470" s="6">
        <v>10</v>
      </c>
      <c r="C470" s="6">
        <v>466</v>
      </c>
      <c r="D470" s="7">
        <v>25.1</v>
      </c>
      <c r="E470" s="6">
        <f t="shared" si="59"/>
        <v>24.415600000000001</v>
      </c>
      <c r="F470" s="6">
        <f t="shared" si="60"/>
        <v>1.0280312587034519</v>
      </c>
      <c r="G470">
        <f t="shared" si="61"/>
        <v>1.018445354428468</v>
      </c>
      <c r="H470">
        <f t="shared" si="62"/>
        <v>24.865954395583703</v>
      </c>
      <c r="I470" s="4">
        <f t="shared" si="63"/>
        <v>-0.2340456044162984</v>
      </c>
      <c r="J470" s="5">
        <f t="shared" si="64"/>
        <v>5.4777344946590437E-2</v>
      </c>
    </row>
    <row r="471" spans="1:10" x14ac:dyDescent="0.25">
      <c r="A471">
        <v>2014</v>
      </c>
      <c r="B471" s="6">
        <v>11</v>
      </c>
      <c r="C471" s="6">
        <v>467</v>
      </c>
      <c r="D471" s="7">
        <v>26.3</v>
      </c>
      <c r="E471" s="6">
        <f t="shared" si="59"/>
        <v>24.439700000000002</v>
      </c>
      <c r="F471" s="6">
        <f t="shared" si="60"/>
        <v>1.0761179556213865</v>
      </c>
      <c r="G471">
        <f t="shared" si="61"/>
        <v>1.0834348551684165</v>
      </c>
      <c r="H471">
        <f t="shared" si="62"/>
        <v>26.478822829859553</v>
      </c>
      <c r="I471" s="4">
        <f t="shared" si="63"/>
        <v>0.178822829859552</v>
      </c>
      <c r="J471" s="5">
        <f t="shared" si="64"/>
        <v>3.197760447897828E-2</v>
      </c>
    </row>
    <row r="472" spans="1:10" x14ac:dyDescent="0.25">
      <c r="A472">
        <v>2014</v>
      </c>
      <c r="B472" s="6">
        <v>12</v>
      </c>
      <c r="C472" s="6">
        <v>468</v>
      </c>
      <c r="D472" s="7">
        <v>27.3</v>
      </c>
      <c r="E472" s="6">
        <f t="shared" si="59"/>
        <v>24.463799999999999</v>
      </c>
      <c r="F472" s="6">
        <f t="shared" si="60"/>
        <v>1.1159345645402596</v>
      </c>
      <c r="G472">
        <f t="shared" si="61"/>
        <v>1.0799238234350077</v>
      </c>
      <c r="H472">
        <f t="shared" si="62"/>
        <v>26.419040431749341</v>
      </c>
      <c r="I472" s="4">
        <f t="shared" si="63"/>
        <v>-0.88095956825065969</v>
      </c>
      <c r="J472" s="5">
        <f t="shared" si="64"/>
        <v>0.77608976089238868</v>
      </c>
    </row>
    <row r="473" spans="1:10" x14ac:dyDescent="0.25">
      <c r="A473">
        <v>2014</v>
      </c>
      <c r="B473" s="6">
        <v>13</v>
      </c>
      <c r="C473" s="6">
        <v>469</v>
      </c>
      <c r="D473" s="7">
        <v>28.1</v>
      </c>
      <c r="E473" s="6">
        <f t="shared" si="59"/>
        <v>24.4879</v>
      </c>
      <c r="F473" s="6">
        <f t="shared" si="60"/>
        <v>1.1475055027176688</v>
      </c>
      <c r="G473">
        <f t="shared" si="61"/>
        <v>1.1237079020474336</v>
      </c>
      <c r="H473">
        <f t="shared" si="62"/>
        <v>27.517246734547349</v>
      </c>
      <c r="I473" s="4">
        <f t="shared" si="63"/>
        <v>-0.58275326545265216</v>
      </c>
      <c r="J473" s="5">
        <f t="shared" si="64"/>
        <v>0.3396013683957293</v>
      </c>
    </row>
    <row r="474" spans="1:10" x14ac:dyDescent="0.25">
      <c r="A474">
        <v>2014</v>
      </c>
      <c r="B474" s="6">
        <v>14</v>
      </c>
      <c r="C474" s="6">
        <v>470</v>
      </c>
      <c r="D474" s="7">
        <v>28.7</v>
      </c>
      <c r="E474" s="6">
        <f t="shared" si="59"/>
        <v>24.512</v>
      </c>
      <c r="F474" s="6">
        <f t="shared" si="60"/>
        <v>1.1708550913838121</v>
      </c>
      <c r="G474">
        <f t="shared" si="61"/>
        <v>1.1648023730103436</v>
      </c>
      <c r="H474">
        <f t="shared" si="62"/>
        <v>28.551635767229545</v>
      </c>
      <c r="I474" s="4">
        <f t="shared" si="63"/>
        <v>-0.14836423277045441</v>
      </c>
      <c r="J474" s="5">
        <f t="shared" si="64"/>
        <v>2.2011945565565579E-2</v>
      </c>
    </row>
    <row r="475" spans="1:10" x14ac:dyDescent="0.25">
      <c r="A475">
        <v>2014</v>
      </c>
      <c r="B475" s="6">
        <v>15</v>
      </c>
      <c r="C475" s="6">
        <v>471</v>
      </c>
      <c r="D475" s="7">
        <v>29.1</v>
      </c>
      <c r="E475" s="6">
        <f t="shared" si="59"/>
        <v>24.536100000000001</v>
      </c>
      <c r="F475" s="6">
        <f t="shared" si="60"/>
        <v>1.1860075562130901</v>
      </c>
      <c r="G475">
        <f t="shared" si="61"/>
        <v>1.1643202247726037</v>
      </c>
      <c r="H475">
        <f t="shared" si="62"/>
        <v>28.567877467043083</v>
      </c>
      <c r="I475" s="4">
        <f t="shared" si="63"/>
        <v>-0.5321225329569188</v>
      </c>
      <c r="J475" s="5">
        <f t="shared" si="64"/>
        <v>0.28315439008048715</v>
      </c>
    </row>
    <row r="476" spans="1:10" x14ac:dyDescent="0.25">
      <c r="A476">
        <v>2014</v>
      </c>
      <c r="B476" s="6">
        <v>16</v>
      </c>
      <c r="C476" s="6">
        <v>472</v>
      </c>
      <c r="D476" s="7">
        <v>29.3</v>
      </c>
      <c r="E476" s="6">
        <f t="shared" si="59"/>
        <v>24.560200000000002</v>
      </c>
      <c r="F476" s="6">
        <f t="shared" si="60"/>
        <v>1.1929870277929333</v>
      </c>
      <c r="G476">
        <f t="shared" si="61"/>
        <v>1.1859009887379446</v>
      </c>
      <c r="H476">
        <f t="shared" si="62"/>
        <v>29.12596546360167</v>
      </c>
      <c r="I476" s="4">
        <f t="shared" si="63"/>
        <v>-0.17403453639833089</v>
      </c>
      <c r="J476" s="5">
        <f t="shared" si="64"/>
        <v>3.0288019859381957E-2</v>
      </c>
    </row>
    <row r="477" spans="1:10" x14ac:dyDescent="0.25">
      <c r="A477">
        <v>2014</v>
      </c>
      <c r="B477" s="6">
        <v>17</v>
      </c>
      <c r="C477" s="6">
        <v>473</v>
      </c>
      <c r="D477" s="7">
        <v>29.4</v>
      </c>
      <c r="E477" s="6">
        <f t="shared" si="59"/>
        <v>24.584299999999999</v>
      </c>
      <c r="F477" s="6">
        <f t="shared" si="60"/>
        <v>1.1958851787522931</v>
      </c>
      <c r="G477">
        <f t="shared" si="61"/>
        <v>1.1807994323562849</v>
      </c>
      <c r="H477">
        <f t="shared" si="62"/>
        <v>29.029127484876614</v>
      </c>
      <c r="I477" s="4">
        <f t="shared" si="63"/>
        <v>-0.37087251512338426</v>
      </c>
      <c r="J477" s="5">
        <f t="shared" si="64"/>
        <v>0.13754642247394488</v>
      </c>
    </row>
    <row r="478" spans="1:10" x14ac:dyDescent="0.25">
      <c r="A478">
        <v>2014</v>
      </c>
      <c r="B478" s="6">
        <v>18</v>
      </c>
      <c r="C478" s="6">
        <v>474</v>
      </c>
      <c r="D478" s="7">
        <v>29.2</v>
      </c>
      <c r="E478" s="6">
        <f t="shared" si="59"/>
        <v>24.6084</v>
      </c>
      <c r="F478" s="6">
        <f t="shared" si="60"/>
        <v>1.1865866939744152</v>
      </c>
      <c r="G478">
        <f t="shared" si="61"/>
        <v>1.1931644612882875</v>
      </c>
      <c r="H478">
        <f t="shared" si="62"/>
        <v>29.361868329166693</v>
      </c>
      <c r="I478" s="4">
        <f t="shared" si="63"/>
        <v>0.16186832916669402</v>
      </c>
      <c r="J478" s="5">
        <f t="shared" si="64"/>
        <v>2.6201355987217206E-2</v>
      </c>
    </row>
    <row r="479" spans="1:10" x14ac:dyDescent="0.25">
      <c r="A479">
        <v>2014</v>
      </c>
      <c r="B479" s="6">
        <v>19</v>
      </c>
      <c r="C479" s="6">
        <v>475</v>
      </c>
      <c r="D479" s="7">
        <v>28.5</v>
      </c>
      <c r="E479" s="6">
        <f t="shared" si="59"/>
        <v>24.6325</v>
      </c>
      <c r="F479" s="6">
        <f t="shared" si="60"/>
        <v>1.1570080178625799</v>
      </c>
      <c r="G479">
        <f t="shared" si="61"/>
        <v>1.144719425159507</v>
      </c>
      <c r="H479">
        <f t="shared" si="62"/>
        <v>28.197301240241554</v>
      </c>
      <c r="I479" s="4">
        <f t="shared" si="63"/>
        <v>-0.30269875975844585</v>
      </c>
      <c r="J479" s="5">
        <f t="shared" si="64"/>
        <v>9.1626539159301315E-2</v>
      </c>
    </row>
    <row r="480" spans="1:10" x14ac:dyDescent="0.25">
      <c r="A480">
        <v>2014</v>
      </c>
      <c r="B480" s="6">
        <v>20</v>
      </c>
      <c r="C480" s="6">
        <v>476</v>
      </c>
      <c r="D480" s="7">
        <v>27.6</v>
      </c>
      <c r="E480" s="6">
        <f t="shared" si="59"/>
        <v>24.656600000000001</v>
      </c>
      <c r="F480" s="6">
        <f t="shared" si="60"/>
        <v>1.1193757452365696</v>
      </c>
      <c r="G480">
        <f t="shared" si="61"/>
        <v>1.1205175682242119</v>
      </c>
      <c r="H480">
        <f t="shared" si="62"/>
        <v>27.628153472677106</v>
      </c>
      <c r="I480" s="4">
        <f t="shared" si="63"/>
        <v>2.8153472677104219E-2</v>
      </c>
      <c r="J480" s="5">
        <f t="shared" si="64"/>
        <v>7.9261802378045377E-4</v>
      </c>
    </row>
    <row r="481" spans="1:10" x14ac:dyDescent="0.25">
      <c r="A481">
        <v>2014</v>
      </c>
      <c r="B481" s="6">
        <v>21</v>
      </c>
      <c r="C481" s="6">
        <v>477</v>
      </c>
      <c r="D481" s="7">
        <v>27.1</v>
      </c>
      <c r="E481" s="6">
        <f t="shared" si="59"/>
        <v>24.680700000000002</v>
      </c>
      <c r="F481" s="6">
        <f t="shared" si="60"/>
        <v>1.098023962043216</v>
      </c>
      <c r="G481">
        <f t="shared" si="61"/>
        <v>1.0987726434731997</v>
      </c>
      <c r="H481">
        <f t="shared" si="62"/>
        <v>27.118477981769001</v>
      </c>
      <c r="I481" s="4">
        <f t="shared" si="63"/>
        <v>1.8477981768999285E-2</v>
      </c>
      <c r="J481" s="5">
        <f t="shared" si="64"/>
        <v>3.4143581025546994E-4</v>
      </c>
    </row>
    <row r="482" spans="1:10" x14ac:dyDescent="0.25">
      <c r="A482">
        <v>2014</v>
      </c>
      <c r="B482" s="6">
        <v>22</v>
      </c>
      <c r="C482" s="6">
        <v>478</v>
      </c>
      <c r="D482" s="7">
        <v>26.8</v>
      </c>
      <c r="E482" s="6">
        <f t="shared" si="59"/>
        <v>24.704799999999999</v>
      </c>
      <c r="F482" s="6">
        <f t="shared" si="60"/>
        <v>1.0848094297464461</v>
      </c>
      <c r="G482">
        <f t="shared" si="61"/>
        <v>1.0686748327179663</v>
      </c>
      <c r="H482">
        <f t="shared" si="62"/>
        <v>26.401398007330812</v>
      </c>
      <c r="I482" s="4">
        <f t="shared" si="63"/>
        <v>-0.39860199266918883</v>
      </c>
      <c r="J482" s="5">
        <f t="shared" si="64"/>
        <v>0.15888354855984807</v>
      </c>
    </row>
    <row r="483" spans="1:10" x14ac:dyDescent="0.25">
      <c r="A483">
        <v>2014</v>
      </c>
      <c r="B483" s="6">
        <v>23</v>
      </c>
      <c r="C483" s="6">
        <v>479</v>
      </c>
      <c r="D483" s="7">
        <v>25.3</v>
      </c>
      <c r="E483" s="6">
        <f t="shared" si="59"/>
        <v>24.728900000000003</v>
      </c>
      <c r="F483" s="6">
        <f t="shared" si="60"/>
        <v>1.0230944360646854</v>
      </c>
      <c r="G483">
        <f t="shared" si="61"/>
        <v>1.0226211273669805</v>
      </c>
      <c r="H483">
        <f t="shared" si="62"/>
        <v>25.288295596545328</v>
      </c>
      <c r="I483" s="4">
        <f t="shared" si="63"/>
        <v>-1.1704403454672274E-2</v>
      </c>
      <c r="J483" s="5">
        <f t="shared" si="64"/>
        <v>1.3699306022974425E-4</v>
      </c>
    </row>
    <row r="484" spans="1:10" x14ac:dyDescent="0.25">
      <c r="A484">
        <v>2014</v>
      </c>
      <c r="B484" s="6">
        <v>24</v>
      </c>
      <c r="C484" s="6">
        <v>480</v>
      </c>
      <c r="D484" s="7">
        <v>23.2</v>
      </c>
      <c r="E484" s="6">
        <f t="shared" si="59"/>
        <v>24.753</v>
      </c>
      <c r="F484" s="6">
        <f t="shared" si="60"/>
        <v>0.93726013008524212</v>
      </c>
      <c r="G484">
        <f t="shared" si="61"/>
        <v>0.93068175118910013</v>
      </c>
      <c r="H484">
        <f t="shared" si="62"/>
        <v>23.037165387183794</v>
      </c>
      <c r="I484" s="4">
        <f t="shared" si="63"/>
        <v>-0.16283461281620504</v>
      </c>
      <c r="J484" s="5">
        <f t="shared" si="64"/>
        <v>2.6515111131003407E-2</v>
      </c>
    </row>
  </sheetData>
  <conditionalFormatting sqref="O5:O244">
    <cfRule type="cellIs" dxfId="3" priority="1" operator="greaterThan">
      <formula>35</formula>
    </cfRule>
  </conditionalFormatting>
  <pageMargins left="0.7" right="0.7" top="0.75" bottom="0.75" header="0.3" footer="0.3"/>
  <pageSetup scale="1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opLeftCell="A37" zoomScale="130" zoomScaleNormal="130" workbookViewId="0">
      <selection activeCell="C50" sqref="C50"/>
    </sheetView>
  </sheetViews>
  <sheetFormatPr defaultRowHeight="15" x14ac:dyDescent="0.25"/>
  <cols>
    <col min="1" max="1" width="18.85546875" customWidth="1"/>
    <col min="2" max="2" width="16.140625" bestFit="1" customWidth="1"/>
    <col min="3" max="3" width="15.140625" bestFit="1" customWidth="1"/>
    <col min="257" max="257" width="18.85546875" customWidth="1"/>
    <col min="258" max="258" width="16.140625" bestFit="1" customWidth="1"/>
    <col min="513" max="513" width="18.85546875" customWidth="1"/>
    <col min="514" max="514" width="16.140625" bestFit="1" customWidth="1"/>
    <col min="769" max="769" width="18.85546875" customWidth="1"/>
    <col min="770" max="770" width="16.140625" bestFit="1" customWidth="1"/>
    <col min="1025" max="1025" width="18.85546875" customWidth="1"/>
    <col min="1026" max="1026" width="16.140625" bestFit="1" customWidth="1"/>
    <col min="1281" max="1281" width="18.85546875" customWidth="1"/>
    <col min="1282" max="1282" width="16.140625" bestFit="1" customWidth="1"/>
    <col min="1537" max="1537" width="18.85546875" customWidth="1"/>
    <col min="1538" max="1538" width="16.140625" bestFit="1" customWidth="1"/>
    <col min="1793" max="1793" width="18.85546875" customWidth="1"/>
    <col min="1794" max="1794" width="16.140625" bestFit="1" customWidth="1"/>
    <col min="2049" max="2049" width="18.85546875" customWidth="1"/>
    <col min="2050" max="2050" width="16.140625" bestFit="1" customWidth="1"/>
    <col min="2305" max="2305" width="18.85546875" customWidth="1"/>
    <col min="2306" max="2306" width="16.140625" bestFit="1" customWidth="1"/>
    <col min="2561" max="2561" width="18.85546875" customWidth="1"/>
    <col min="2562" max="2562" width="16.140625" bestFit="1" customWidth="1"/>
    <col min="2817" max="2817" width="18.85546875" customWidth="1"/>
    <col min="2818" max="2818" width="16.140625" bestFit="1" customWidth="1"/>
    <col min="3073" max="3073" width="18.85546875" customWidth="1"/>
    <col min="3074" max="3074" width="16.140625" bestFit="1" customWidth="1"/>
    <col min="3329" max="3329" width="18.85546875" customWidth="1"/>
    <col min="3330" max="3330" width="16.140625" bestFit="1" customWidth="1"/>
    <col min="3585" max="3585" width="18.85546875" customWidth="1"/>
    <col min="3586" max="3586" width="16.140625" bestFit="1" customWidth="1"/>
    <col min="3841" max="3841" width="18.85546875" customWidth="1"/>
    <col min="3842" max="3842" width="16.140625" bestFit="1" customWidth="1"/>
    <col min="4097" max="4097" width="18.85546875" customWidth="1"/>
    <col min="4098" max="4098" width="16.140625" bestFit="1" customWidth="1"/>
    <col min="4353" max="4353" width="18.85546875" customWidth="1"/>
    <col min="4354" max="4354" width="16.140625" bestFit="1" customWidth="1"/>
    <col min="4609" max="4609" width="18.85546875" customWidth="1"/>
    <col min="4610" max="4610" width="16.140625" bestFit="1" customWidth="1"/>
    <col min="4865" max="4865" width="18.85546875" customWidth="1"/>
    <col min="4866" max="4866" width="16.140625" bestFit="1" customWidth="1"/>
    <col min="5121" max="5121" width="18.85546875" customWidth="1"/>
    <col min="5122" max="5122" width="16.140625" bestFit="1" customWidth="1"/>
    <col min="5377" max="5377" width="18.85546875" customWidth="1"/>
    <col min="5378" max="5378" width="16.140625" bestFit="1" customWidth="1"/>
    <col min="5633" max="5633" width="18.85546875" customWidth="1"/>
    <col min="5634" max="5634" width="16.140625" bestFit="1" customWidth="1"/>
    <col min="5889" max="5889" width="18.85546875" customWidth="1"/>
    <col min="5890" max="5890" width="16.140625" bestFit="1" customWidth="1"/>
    <col min="6145" max="6145" width="18.85546875" customWidth="1"/>
    <col min="6146" max="6146" width="16.140625" bestFit="1" customWidth="1"/>
    <col min="6401" max="6401" width="18.85546875" customWidth="1"/>
    <col min="6402" max="6402" width="16.140625" bestFit="1" customWidth="1"/>
    <col min="6657" max="6657" width="18.85546875" customWidth="1"/>
    <col min="6658" max="6658" width="16.140625" bestFit="1" customWidth="1"/>
    <col min="6913" max="6913" width="18.85546875" customWidth="1"/>
    <col min="6914" max="6914" width="16.140625" bestFit="1" customWidth="1"/>
    <col min="7169" max="7169" width="18.85546875" customWidth="1"/>
    <col min="7170" max="7170" width="16.140625" bestFit="1" customWidth="1"/>
    <col min="7425" max="7425" width="18.85546875" customWidth="1"/>
    <col min="7426" max="7426" width="16.140625" bestFit="1" customWidth="1"/>
    <col min="7681" max="7681" width="18.85546875" customWidth="1"/>
    <col min="7682" max="7682" width="16.140625" bestFit="1" customWidth="1"/>
    <col min="7937" max="7937" width="18.85546875" customWidth="1"/>
    <col min="7938" max="7938" width="16.140625" bestFit="1" customWidth="1"/>
    <col min="8193" max="8193" width="18.85546875" customWidth="1"/>
    <col min="8194" max="8194" width="16.140625" bestFit="1" customWidth="1"/>
    <col min="8449" max="8449" width="18.85546875" customWidth="1"/>
    <col min="8450" max="8450" width="16.140625" bestFit="1" customWidth="1"/>
    <col min="8705" max="8705" width="18.85546875" customWidth="1"/>
    <col min="8706" max="8706" width="16.140625" bestFit="1" customWidth="1"/>
    <col min="8961" max="8961" width="18.85546875" customWidth="1"/>
    <col min="8962" max="8962" width="16.140625" bestFit="1" customWidth="1"/>
    <col min="9217" max="9217" width="18.85546875" customWidth="1"/>
    <col min="9218" max="9218" width="16.140625" bestFit="1" customWidth="1"/>
    <col min="9473" max="9473" width="18.85546875" customWidth="1"/>
    <col min="9474" max="9474" width="16.140625" bestFit="1" customWidth="1"/>
    <col min="9729" max="9729" width="18.85546875" customWidth="1"/>
    <col min="9730" max="9730" width="16.140625" bestFit="1" customWidth="1"/>
    <col min="9985" max="9985" width="18.85546875" customWidth="1"/>
    <col min="9986" max="9986" width="16.140625" bestFit="1" customWidth="1"/>
    <col min="10241" max="10241" width="18.85546875" customWidth="1"/>
    <col min="10242" max="10242" width="16.140625" bestFit="1" customWidth="1"/>
    <col min="10497" max="10497" width="18.85546875" customWidth="1"/>
    <col min="10498" max="10498" width="16.140625" bestFit="1" customWidth="1"/>
    <col min="10753" max="10753" width="18.85546875" customWidth="1"/>
    <col min="10754" max="10754" width="16.140625" bestFit="1" customWidth="1"/>
    <col min="11009" max="11009" width="18.85546875" customWidth="1"/>
    <col min="11010" max="11010" width="16.140625" bestFit="1" customWidth="1"/>
    <col min="11265" max="11265" width="18.85546875" customWidth="1"/>
    <col min="11266" max="11266" width="16.140625" bestFit="1" customWidth="1"/>
    <col min="11521" max="11521" width="18.85546875" customWidth="1"/>
    <col min="11522" max="11522" width="16.140625" bestFit="1" customWidth="1"/>
    <col min="11777" max="11777" width="18.85546875" customWidth="1"/>
    <col min="11778" max="11778" width="16.140625" bestFit="1" customWidth="1"/>
    <col min="12033" max="12033" width="18.85546875" customWidth="1"/>
    <col min="12034" max="12034" width="16.140625" bestFit="1" customWidth="1"/>
    <col min="12289" max="12289" width="18.85546875" customWidth="1"/>
    <col min="12290" max="12290" width="16.140625" bestFit="1" customWidth="1"/>
    <col min="12545" max="12545" width="18.85546875" customWidth="1"/>
    <col min="12546" max="12546" width="16.140625" bestFit="1" customWidth="1"/>
    <col min="12801" max="12801" width="18.85546875" customWidth="1"/>
    <col min="12802" max="12802" width="16.140625" bestFit="1" customWidth="1"/>
    <col min="13057" max="13057" width="18.85546875" customWidth="1"/>
    <col min="13058" max="13058" width="16.140625" bestFit="1" customWidth="1"/>
    <col min="13313" max="13313" width="18.85546875" customWidth="1"/>
    <col min="13314" max="13314" width="16.140625" bestFit="1" customWidth="1"/>
    <col min="13569" max="13569" width="18.85546875" customWidth="1"/>
    <col min="13570" max="13570" width="16.140625" bestFit="1" customWidth="1"/>
    <col min="13825" max="13825" width="18.85546875" customWidth="1"/>
    <col min="13826" max="13826" width="16.140625" bestFit="1" customWidth="1"/>
    <col min="14081" max="14081" width="18.85546875" customWidth="1"/>
    <col min="14082" max="14082" width="16.140625" bestFit="1" customWidth="1"/>
    <col min="14337" max="14337" width="18.85546875" customWidth="1"/>
    <col min="14338" max="14338" width="16.140625" bestFit="1" customWidth="1"/>
    <col min="14593" max="14593" width="18.85546875" customWidth="1"/>
    <col min="14594" max="14594" width="16.140625" bestFit="1" customWidth="1"/>
    <col min="14849" max="14849" width="18.85546875" customWidth="1"/>
    <col min="14850" max="14850" width="16.140625" bestFit="1" customWidth="1"/>
    <col min="15105" max="15105" width="18.85546875" customWidth="1"/>
    <col min="15106" max="15106" width="16.140625" bestFit="1" customWidth="1"/>
    <col min="15361" max="15361" width="18.85546875" customWidth="1"/>
    <col min="15362" max="15362" width="16.140625" bestFit="1" customWidth="1"/>
    <col min="15617" max="15617" width="18.85546875" customWidth="1"/>
    <col min="15618" max="15618" width="16.140625" bestFit="1" customWidth="1"/>
    <col min="15873" max="15873" width="18.85546875" customWidth="1"/>
    <col min="15874" max="15874" width="16.140625" bestFit="1" customWidth="1"/>
    <col min="16129" max="16129" width="18.85546875" customWidth="1"/>
    <col min="16130" max="16130" width="16.140625" bestFit="1" customWidth="1"/>
  </cols>
  <sheetData>
    <row r="1" spans="1:25" x14ac:dyDescent="0.25">
      <c r="A1" s="1" t="s">
        <v>17</v>
      </c>
      <c r="B1" s="1"/>
      <c r="C1" s="1"/>
    </row>
    <row r="2" spans="1:25" x14ac:dyDescent="0.25">
      <c r="A2" t="s">
        <v>18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</row>
    <row r="3" spans="1:25" x14ac:dyDescent="0.25">
      <c r="A3" t="s">
        <v>19</v>
      </c>
      <c r="B3">
        <v>21.5</v>
      </c>
      <c r="C3" s="9">
        <v>20.2</v>
      </c>
      <c r="D3" s="9">
        <v>19.100000000000001</v>
      </c>
      <c r="E3" s="9">
        <v>18.5</v>
      </c>
      <c r="F3" s="9">
        <v>18.3</v>
      </c>
      <c r="G3" s="9">
        <v>18.8</v>
      </c>
      <c r="H3" s="9">
        <v>19.8</v>
      </c>
      <c r="I3">
        <v>21.8</v>
      </c>
      <c r="J3">
        <v>23.6</v>
      </c>
      <c r="K3">
        <v>25.1</v>
      </c>
      <c r="L3">
        <v>26.3</v>
      </c>
      <c r="M3">
        <v>27.3</v>
      </c>
      <c r="N3">
        <v>28.1</v>
      </c>
      <c r="O3" s="10">
        <v>28.7</v>
      </c>
      <c r="P3" s="10">
        <v>29.1</v>
      </c>
      <c r="Q3" s="10">
        <v>29.3</v>
      </c>
      <c r="R3" s="10">
        <v>29.4</v>
      </c>
      <c r="S3" s="10">
        <v>29.2</v>
      </c>
      <c r="T3" s="10">
        <v>28.5</v>
      </c>
      <c r="U3">
        <v>27.6</v>
      </c>
      <c r="V3">
        <v>27.1</v>
      </c>
      <c r="W3">
        <v>26.8</v>
      </c>
      <c r="X3">
        <v>25.3</v>
      </c>
      <c r="Y3">
        <v>23.2</v>
      </c>
    </row>
    <row r="4" spans="1:25" x14ac:dyDescent="0.25">
      <c r="A4" t="s">
        <v>20</v>
      </c>
      <c r="B4" s="11">
        <v>66.143333333333345</v>
      </c>
      <c r="C4" s="11">
        <v>50.62833333333333</v>
      </c>
      <c r="D4" s="11">
        <v>41.766666666666666</v>
      </c>
      <c r="E4" s="11">
        <v>26.24666666666667</v>
      </c>
      <c r="F4" s="11">
        <v>35.294999999999995</v>
      </c>
      <c r="G4" s="11">
        <v>35.073333333333331</v>
      </c>
      <c r="H4" s="11">
        <v>42.406666666666673</v>
      </c>
      <c r="I4" s="11">
        <v>47.983333333333341</v>
      </c>
      <c r="J4" s="11">
        <v>57.513333333333328</v>
      </c>
      <c r="K4" s="11">
        <v>59.196666666666665</v>
      </c>
      <c r="L4" s="11">
        <v>79.303333333333327</v>
      </c>
      <c r="M4" s="11">
        <v>78.898333333333341</v>
      </c>
      <c r="N4" s="11">
        <v>68.475000000000009</v>
      </c>
      <c r="O4" s="11">
        <v>69.808333333333323</v>
      </c>
      <c r="P4" s="11">
        <v>80.605000000000004</v>
      </c>
      <c r="Q4" s="11">
        <v>89.868333333333339</v>
      </c>
      <c r="R4" s="11">
        <v>76.074999999999989</v>
      </c>
      <c r="S4" s="11">
        <v>82.364999999999995</v>
      </c>
      <c r="T4" s="11">
        <v>85.278333333333336</v>
      </c>
      <c r="U4" s="11">
        <v>78.811666666666667</v>
      </c>
      <c r="V4" s="11">
        <v>72.704999999999998</v>
      </c>
      <c r="W4" s="11">
        <v>66.326666666666654</v>
      </c>
      <c r="X4" s="11">
        <v>59.576666666666675</v>
      </c>
      <c r="Y4" s="11">
        <v>68.958333333333329</v>
      </c>
    </row>
    <row r="5" spans="1:25" x14ac:dyDescent="0.25">
      <c r="A5" t="s">
        <v>21</v>
      </c>
      <c r="B5">
        <f>B3*1000*1</f>
        <v>21500</v>
      </c>
      <c r="C5">
        <f t="shared" ref="C5:Y5" si="0">C3*1000*1</f>
        <v>20200</v>
      </c>
      <c r="D5">
        <f t="shared" si="0"/>
        <v>19100</v>
      </c>
      <c r="E5">
        <f t="shared" si="0"/>
        <v>18500</v>
      </c>
      <c r="F5">
        <f t="shared" si="0"/>
        <v>18300</v>
      </c>
      <c r="G5">
        <f t="shared" si="0"/>
        <v>18800</v>
      </c>
      <c r="H5">
        <f t="shared" si="0"/>
        <v>19800</v>
      </c>
      <c r="I5">
        <f t="shared" si="0"/>
        <v>21800</v>
      </c>
      <c r="J5">
        <f t="shared" si="0"/>
        <v>23600</v>
      </c>
      <c r="K5">
        <f t="shared" si="0"/>
        <v>25100</v>
      </c>
      <c r="L5">
        <f t="shared" si="0"/>
        <v>26300</v>
      </c>
      <c r="M5">
        <f t="shared" si="0"/>
        <v>27300</v>
      </c>
      <c r="N5">
        <f t="shared" si="0"/>
        <v>28100</v>
      </c>
      <c r="O5">
        <f t="shared" si="0"/>
        <v>28700</v>
      </c>
      <c r="P5">
        <f t="shared" si="0"/>
        <v>29100</v>
      </c>
      <c r="Q5">
        <f t="shared" si="0"/>
        <v>29300</v>
      </c>
      <c r="R5">
        <f t="shared" si="0"/>
        <v>29400</v>
      </c>
      <c r="S5">
        <f t="shared" si="0"/>
        <v>29200</v>
      </c>
      <c r="T5">
        <f t="shared" si="0"/>
        <v>28500</v>
      </c>
      <c r="U5">
        <f t="shared" si="0"/>
        <v>27600</v>
      </c>
      <c r="V5">
        <f t="shared" si="0"/>
        <v>27100</v>
      </c>
      <c r="W5">
        <f t="shared" si="0"/>
        <v>26800</v>
      </c>
      <c r="X5">
        <f t="shared" si="0"/>
        <v>25300</v>
      </c>
      <c r="Y5">
        <f t="shared" si="0"/>
        <v>23200</v>
      </c>
    </row>
    <row r="6" spans="1:25" x14ac:dyDescent="0.25">
      <c r="A6" t="s">
        <v>22</v>
      </c>
      <c r="B6" s="12">
        <f>SUMPRODUCT(B4:Y4,B5:Y5)</f>
        <v>39010474.666666664</v>
      </c>
    </row>
    <row r="8" spans="1:25" x14ac:dyDescent="0.25">
      <c r="A8" t="s">
        <v>23</v>
      </c>
      <c r="B8" s="13">
        <v>0.15</v>
      </c>
    </row>
    <row r="9" spans="1:25" x14ac:dyDescent="0.25">
      <c r="A9" t="s">
        <v>24</v>
      </c>
      <c r="B9">
        <f>$B8*N3</f>
        <v>4.2149999999999999</v>
      </c>
      <c r="C9">
        <f t="shared" ref="C9:I9" si="1">$B8*O3</f>
        <v>4.3049999999999997</v>
      </c>
      <c r="D9">
        <f t="shared" si="1"/>
        <v>4.3650000000000002</v>
      </c>
      <c r="E9">
        <f t="shared" si="1"/>
        <v>4.3949999999999996</v>
      </c>
      <c r="F9">
        <f t="shared" si="1"/>
        <v>4.4099999999999993</v>
      </c>
      <c r="G9">
        <f t="shared" si="1"/>
        <v>4.38</v>
      </c>
      <c r="H9">
        <f t="shared" si="1"/>
        <v>4.2749999999999995</v>
      </c>
      <c r="I9">
        <f t="shared" si="1"/>
        <v>4.1399999999999997</v>
      </c>
      <c r="J9">
        <v>0</v>
      </c>
      <c r="K9">
        <v>0</v>
      </c>
      <c r="L9">
        <v>0</v>
      </c>
      <c r="M9">
        <v>0</v>
      </c>
      <c r="N9">
        <f>-B9</f>
        <v>-4.2149999999999999</v>
      </c>
      <c r="O9">
        <f t="shared" ref="O9:U9" si="2">-C9</f>
        <v>-4.3049999999999997</v>
      </c>
      <c r="P9">
        <f t="shared" si="2"/>
        <v>-4.3650000000000002</v>
      </c>
      <c r="Q9">
        <f t="shared" si="2"/>
        <v>-4.3949999999999996</v>
      </c>
      <c r="R9">
        <f t="shared" si="2"/>
        <v>-4.4099999999999993</v>
      </c>
      <c r="S9">
        <f t="shared" si="2"/>
        <v>-4.38</v>
      </c>
      <c r="T9">
        <f t="shared" si="2"/>
        <v>-4.2749999999999995</v>
      </c>
      <c r="U9">
        <f t="shared" si="2"/>
        <v>-4.1399999999999997</v>
      </c>
      <c r="V9">
        <v>0</v>
      </c>
      <c r="W9">
        <v>0</v>
      </c>
      <c r="X9">
        <v>0</v>
      </c>
      <c r="Y9">
        <v>0</v>
      </c>
    </row>
    <row r="10" spans="1:25" x14ac:dyDescent="0.25">
      <c r="A10" t="s">
        <v>25</v>
      </c>
      <c r="B10">
        <f>B3+B9</f>
        <v>25.715</v>
      </c>
      <c r="C10">
        <f t="shared" ref="C10:Y10" si="3">C3+C9</f>
        <v>24.504999999999999</v>
      </c>
      <c r="D10">
        <f t="shared" si="3"/>
        <v>23.465000000000003</v>
      </c>
      <c r="E10">
        <f t="shared" si="3"/>
        <v>22.895</v>
      </c>
      <c r="F10">
        <f t="shared" si="3"/>
        <v>22.71</v>
      </c>
      <c r="G10">
        <f t="shared" si="3"/>
        <v>23.18</v>
      </c>
      <c r="H10">
        <f t="shared" si="3"/>
        <v>24.074999999999999</v>
      </c>
      <c r="I10">
        <f t="shared" si="3"/>
        <v>25.94</v>
      </c>
      <c r="J10">
        <f t="shared" si="3"/>
        <v>23.6</v>
      </c>
      <c r="K10">
        <f t="shared" si="3"/>
        <v>25.1</v>
      </c>
      <c r="L10">
        <f t="shared" si="3"/>
        <v>26.3</v>
      </c>
      <c r="M10">
        <f t="shared" si="3"/>
        <v>27.3</v>
      </c>
      <c r="N10">
        <f t="shared" si="3"/>
        <v>23.885000000000002</v>
      </c>
      <c r="O10">
        <f t="shared" si="3"/>
        <v>24.395</v>
      </c>
      <c r="P10">
        <f t="shared" si="3"/>
        <v>24.734999999999999</v>
      </c>
      <c r="Q10">
        <f t="shared" si="3"/>
        <v>24.905000000000001</v>
      </c>
      <c r="R10">
        <f t="shared" si="3"/>
        <v>24.99</v>
      </c>
      <c r="S10">
        <f t="shared" si="3"/>
        <v>24.82</v>
      </c>
      <c r="T10">
        <f t="shared" si="3"/>
        <v>24.225000000000001</v>
      </c>
      <c r="U10">
        <f t="shared" si="3"/>
        <v>23.46</v>
      </c>
      <c r="V10">
        <f t="shared" si="3"/>
        <v>27.1</v>
      </c>
      <c r="W10">
        <f t="shared" si="3"/>
        <v>26.8</v>
      </c>
      <c r="X10">
        <f t="shared" si="3"/>
        <v>25.3</v>
      </c>
      <c r="Y10">
        <f t="shared" si="3"/>
        <v>23.2</v>
      </c>
    </row>
    <row r="11" spans="1:25" x14ac:dyDescent="0.25">
      <c r="A11" t="s">
        <v>21</v>
      </c>
      <c r="B11">
        <f>B10*1000*1</f>
        <v>25715</v>
      </c>
      <c r="C11">
        <f t="shared" ref="C11:Y11" si="4">C10*1000*1</f>
        <v>24505</v>
      </c>
      <c r="D11">
        <f t="shared" si="4"/>
        <v>23465.000000000004</v>
      </c>
      <c r="E11">
        <f t="shared" si="4"/>
        <v>22895</v>
      </c>
      <c r="F11">
        <f t="shared" si="4"/>
        <v>22710</v>
      </c>
      <c r="G11">
        <f t="shared" si="4"/>
        <v>23180</v>
      </c>
      <c r="H11">
        <f t="shared" si="4"/>
        <v>24075</v>
      </c>
      <c r="I11">
        <f t="shared" si="4"/>
        <v>25940</v>
      </c>
      <c r="J11">
        <f t="shared" si="4"/>
        <v>23600</v>
      </c>
      <c r="K11">
        <f t="shared" si="4"/>
        <v>25100</v>
      </c>
      <c r="L11">
        <f t="shared" si="4"/>
        <v>26300</v>
      </c>
      <c r="M11">
        <f t="shared" si="4"/>
        <v>27300</v>
      </c>
      <c r="N11">
        <f t="shared" si="4"/>
        <v>23885</v>
      </c>
      <c r="O11">
        <f t="shared" si="4"/>
        <v>24395</v>
      </c>
      <c r="P11">
        <f t="shared" si="4"/>
        <v>24735</v>
      </c>
      <c r="Q11">
        <f t="shared" si="4"/>
        <v>24905</v>
      </c>
      <c r="R11">
        <f t="shared" si="4"/>
        <v>24990</v>
      </c>
      <c r="S11">
        <f t="shared" si="4"/>
        <v>24820</v>
      </c>
      <c r="T11">
        <f t="shared" si="4"/>
        <v>24225</v>
      </c>
      <c r="U11">
        <f t="shared" si="4"/>
        <v>23460</v>
      </c>
      <c r="V11">
        <f t="shared" si="4"/>
        <v>27100</v>
      </c>
      <c r="W11">
        <f t="shared" si="4"/>
        <v>26800</v>
      </c>
      <c r="X11">
        <f t="shared" si="4"/>
        <v>25300</v>
      </c>
      <c r="Y11">
        <f t="shared" si="4"/>
        <v>23200</v>
      </c>
    </row>
    <row r="12" spans="1:25" x14ac:dyDescent="0.25">
      <c r="A12" t="s">
        <v>26</v>
      </c>
      <c r="B12" s="14">
        <f>4.0968*B9+B4</f>
        <v>83.411345333333344</v>
      </c>
      <c r="C12" s="14">
        <f t="shared" ref="C12:Y12" si="5">4.0968*C9+C4</f>
        <v>68.265057333333331</v>
      </c>
      <c r="D12" s="14">
        <f t="shared" si="5"/>
        <v>59.649198666666663</v>
      </c>
      <c r="E12" s="14">
        <f t="shared" si="5"/>
        <v>44.252102666666673</v>
      </c>
      <c r="F12" s="14">
        <f t="shared" si="5"/>
        <v>53.361887999999993</v>
      </c>
      <c r="G12" s="14">
        <f t="shared" si="5"/>
        <v>53.017317333333331</v>
      </c>
      <c r="H12" s="14">
        <f t="shared" si="5"/>
        <v>59.920486666666676</v>
      </c>
      <c r="I12" s="14">
        <f t="shared" si="5"/>
        <v>64.944085333333334</v>
      </c>
      <c r="J12" s="14">
        <f t="shared" si="5"/>
        <v>57.513333333333328</v>
      </c>
      <c r="K12" s="14">
        <f t="shared" si="5"/>
        <v>59.196666666666665</v>
      </c>
      <c r="L12" s="14">
        <f t="shared" si="5"/>
        <v>79.303333333333327</v>
      </c>
      <c r="M12" s="14">
        <f t="shared" si="5"/>
        <v>78.898333333333341</v>
      </c>
      <c r="N12" s="14">
        <f t="shared" si="5"/>
        <v>51.20698800000001</v>
      </c>
      <c r="O12" s="14">
        <f t="shared" si="5"/>
        <v>52.171609333333322</v>
      </c>
      <c r="P12" s="14">
        <f t="shared" si="5"/>
        <v>62.722468000000006</v>
      </c>
      <c r="Q12" s="14">
        <f t="shared" si="5"/>
        <v>71.862897333333336</v>
      </c>
      <c r="R12" s="14">
        <f t="shared" si="5"/>
        <v>58.008111999999997</v>
      </c>
      <c r="S12" s="14">
        <f t="shared" si="5"/>
        <v>64.421015999999995</v>
      </c>
      <c r="T12" s="14">
        <f t="shared" si="5"/>
        <v>67.76451333333334</v>
      </c>
      <c r="U12" s="14">
        <f t="shared" si="5"/>
        <v>61.850914666666668</v>
      </c>
      <c r="V12" s="14">
        <f t="shared" si="5"/>
        <v>72.704999999999998</v>
      </c>
      <c r="W12" s="14">
        <f t="shared" si="5"/>
        <v>66.326666666666654</v>
      </c>
      <c r="X12" s="14">
        <f t="shared" si="5"/>
        <v>59.576666666666675</v>
      </c>
      <c r="Y12" s="14">
        <f t="shared" si="5"/>
        <v>68.958333333333329</v>
      </c>
    </row>
    <row r="13" spans="1:25" x14ac:dyDescent="0.25">
      <c r="A13" t="s">
        <v>27</v>
      </c>
      <c r="B13" s="12">
        <f>SUMPRODUCT(B12:Y12,B11:Y11)</f>
        <v>37714500.979826674</v>
      </c>
    </row>
    <row r="14" spans="1:25" x14ac:dyDescent="0.25">
      <c r="A14" t="s">
        <v>28</v>
      </c>
      <c r="B14" s="15">
        <f>B6-B13</f>
        <v>1295973.6868399903</v>
      </c>
    </row>
    <row r="32" spans="2:2" x14ac:dyDescent="0.25">
      <c r="B32" t="s">
        <v>29</v>
      </c>
    </row>
    <row r="33" spans="2:3" x14ac:dyDescent="0.25">
      <c r="B33" t="s">
        <v>30</v>
      </c>
      <c r="C33" t="s">
        <v>31</v>
      </c>
    </row>
    <row r="34" spans="2:3" x14ac:dyDescent="0.25">
      <c r="C34" s="15">
        <f>B14</f>
        <v>1295973.6868399903</v>
      </c>
    </row>
    <row r="35" spans="2:3" x14ac:dyDescent="0.25">
      <c r="B35" s="17">
        <v>0</v>
      </c>
      <c r="C35" s="16">
        <f t="dataTable" ref="C35:C55" dt2D="0" dtr="0" r1="B8"/>
        <v>0</v>
      </c>
    </row>
    <row r="36" spans="2:3" x14ac:dyDescent="0.25">
      <c r="B36" s="17">
        <v>0.01</v>
      </c>
      <c r="C36" s="16">
        <v>162217.34648373723</v>
      </c>
    </row>
    <row r="37" spans="2:3" x14ac:dyDescent="0.25">
      <c r="B37" s="17">
        <v>0.02</v>
      </c>
      <c r="C37" s="16">
        <v>313603.39286826551</v>
      </c>
    </row>
    <row r="38" spans="2:3" x14ac:dyDescent="0.25">
      <c r="B38" s="17">
        <v>0.03</v>
      </c>
      <c r="C38" s="16">
        <v>454158.13915359974</v>
      </c>
    </row>
    <row r="39" spans="2:3" x14ac:dyDescent="0.25">
      <c r="B39" s="17">
        <v>0.04</v>
      </c>
      <c r="C39" s="16">
        <v>583881.58533973247</v>
      </c>
    </row>
    <row r="40" spans="2:3" x14ac:dyDescent="0.25">
      <c r="B40" s="17">
        <v>0.05</v>
      </c>
      <c r="C40" s="16">
        <v>702773.7314266637</v>
      </c>
    </row>
    <row r="41" spans="2:3" x14ac:dyDescent="0.25">
      <c r="B41" s="17">
        <v>0.06</v>
      </c>
      <c r="C41" s="16">
        <v>810834.57741440088</v>
      </c>
    </row>
    <row r="42" spans="2:3" x14ac:dyDescent="0.25">
      <c r="B42" s="17">
        <v>7.0000000000000007E-2</v>
      </c>
      <c r="C42" s="16">
        <v>908064.12330293655</v>
      </c>
    </row>
    <row r="43" spans="2:3" x14ac:dyDescent="0.25">
      <c r="B43" s="17">
        <v>0.08</v>
      </c>
      <c r="C43" s="16">
        <v>994462.36909226328</v>
      </c>
    </row>
    <row r="44" spans="2:3" x14ac:dyDescent="0.25">
      <c r="B44" s="17">
        <v>0.09</v>
      </c>
      <c r="C44" s="16">
        <v>1070029.3147824034</v>
      </c>
    </row>
    <row r="45" spans="2:3" x14ac:dyDescent="0.25">
      <c r="B45" s="17">
        <v>0.1</v>
      </c>
      <c r="C45" s="16">
        <v>1134764.9603733271</v>
      </c>
    </row>
    <row r="46" spans="2:3" x14ac:dyDescent="0.25">
      <c r="B46" s="17">
        <v>0.11</v>
      </c>
      <c r="C46" s="16">
        <v>1188669.3058650643</v>
      </c>
    </row>
    <row r="47" spans="2:3" x14ac:dyDescent="0.25">
      <c r="B47" s="17">
        <v>0.12</v>
      </c>
      <c r="C47" s="16">
        <v>1231742.3512575924</v>
      </c>
    </row>
    <row r="48" spans="2:3" x14ac:dyDescent="0.25">
      <c r="B48" s="17">
        <v>0.13</v>
      </c>
      <c r="C48" s="16">
        <v>1263984.096550934</v>
      </c>
    </row>
    <row r="49" spans="2:3" x14ac:dyDescent="0.25">
      <c r="B49" s="17">
        <v>0.14000000000000001</v>
      </c>
      <c r="C49" s="16">
        <v>1285394.5417450666</v>
      </c>
    </row>
    <row r="50" spans="2:3" x14ac:dyDescent="0.25">
      <c r="B50" s="17">
        <v>0.15</v>
      </c>
      <c r="C50" s="16">
        <v>1295973.6868399903</v>
      </c>
    </row>
    <row r="51" spans="2:3" x14ac:dyDescent="0.25">
      <c r="B51" s="17">
        <v>0.16</v>
      </c>
      <c r="C51" s="16">
        <v>1295721.5318357274</v>
      </c>
    </row>
    <row r="52" spans="2:3" x14ac:dyDescent="0.25">
      <c r="B52" s="17">
        <v>0.17</v>
      </c>
      <c r="C52" s="16">
        <v>1284638.076732263</v>
      </c>
    </row>
    <row r="53" spans="2:3" x14ac:dyDescent="0.25">
      <c r="B53" s="17">
        <v>0.18</v>
      </c>
      <c r="C53" s="16">
        <v>1262723.3215295896</v>
      </c>
    </row>
    <row r="54" spans="2:3" x14ac:dyDescent="0.25">
      <c r="B54" s="17">
        <v>0.19</v>
      </c>
      <c r="C54" s="16">
        <v>1229977.2662277371</v>
      </c>
    </row>
    <row r="55" spans="2:3" x14ac:dyDescent="0.25">
      <c r="B55" s="17">
        <v>0.2</v>
      </c>
      <c r="C55" s="16">
        <v>1186399.9108266607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exp</vt:lpstr>
      <vt:lpstr>linear</vt:lpstr>
      <vt:lpstr>load vs cost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LeMoyne College</cp:lastModifiedBy>
  <dcterms:created xsi:type="dcterms:W3CDTF">2015-04-06T22:16:29Z</dcterms:created>
  <dcterms:modified xsi:type="dcterms:W3CDTF">2015-04-09T15:13:48Z</dcterms:modified>
</cp:coreProperties>
</file>