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Josef\"/>
    </mc:Choice>
  </mc:AlternateContent>
  <xr:revisionPtr revIDLastSave="0" documentId="8_{87A52D2D-158F-42A4-8BE1-D57BB9756B6A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13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</calcChain>
</file>

<file path=xl/sharedStrings.xml><?xml version="1.0" encoding="utf-8"?>
<sst xmlns="http://schemas.openxmlformats.org/spreadsheetml/2006/main" count="32" uniqueCount="25">
  <si>
    <t>kg</t>
  </si>
  <si>
    <t>N/m</t>
  </si>
  <si>
    <t>Time(s)</t>
  </si>
  <si>
    <t>Pos(m)</t>
  </si>
  <si>
    <t>Vel(m/s)</t>
  </si>
  <si>
    <t>KE (J)</t>
  </si>
  <si>
    <t>PE (J)</t>
  </si>
  <si>
    <t>Energies graph will go here</t>
  </si>
  <si>
    <t>REMOVE ANY DATA BELOW ROW 44 !!!!</t>
  </si>
  <si>
    <t>TABLE WILL COME OUT ON PAGE 2 of PRINTOUT!!!!</t>
  </si>
  <si>
    <t>stretch graph to about line 30 and to column D</t>
  </si>
  <si>
    <t xml:space="preserve">Col E Copied </t>
  </si>
  <si>
    <r>
      <t>Spring Constant from linear fit of F vs Position</t>
    </r>
    <r>
      <rPr>
        <sz val="10"/>
        <color rgb="FF0000FF"/>
        <rFont val="Calibri"/>
        <family val="2"/>
        <scheme val="minor"/>
      </rPr>
      <t xml:space="preserve"> (positive)</t>
    </r>
  </si>
  <si>
    <r>
      <t>Mass on Spring (M</t>
    </r>
    <r>
      <rPr>
        <vertAlign val="subscript"/>
        <sz val="14"/>
        <color theme="1"/>
        <rFont val="Calibri"/>
        <family val="2"/>
        <scheme val="minor"/>
      </rPr>
      <t>mass</t>
    </r>
    <r>
      <rPr>
        <sz val="14"/>
        <color theme="1"/>
        <rFont val="Calibri"/>
        <family val="2"/>
        <scheme val="minor"/>
      </rPr>
      <t>+M</t>
    </r>
    <r>
      <rPr>
        <vertAlign val="subscript"/>
        <sz val="14"/>
        <color theme="1"/>
        <rFont val="Calibri"/>
        <family val="2"/>
        <scheme val="minor"/>
      </rPr>
      <t>hanger</t>
    </r>
    <r>
      <rPr>
        <sz val="14"/>
        <color theme="1"/>
        <rFont val="Calibri"/>
        <family val="2"/>
        <scheme val="minor"/>
      </rPr>
      <t>)</t>
    </r>
  </si>
  <si>
    <r>
      <t>Effective Mass = (M</t>
    </r>
    <r>
      <rPr>
        <vertAlign val="subscript"/>
        <sz val="14"/>
        <color theme="9" tint="-0.249977111117893"/>
        <rFont val="Calibri"/>
        <family val="2"/>
        <scheme val="minor"/>
      </rPr>
      <t>mass</t>
    </r>
    <r>
      <rPr>
        <sz val="14"/>
        <color theme="9" tint="-0.249977111117893"/>
        <rFont val="Calibri"/>
        <family val="2"/>
        <scheme val="minor"/>
      </rPr>
      <t xml:space="preserve"> + M</t>
    </r>
    <r>
      <rPr>
        <vertAlign val="subscript"/>
        <sz val="14"/>
        <color theme="9" tint="-0.249977111117893"/>
        <rFont val="Calibri"/>
        <family val="2"/>
        <scheme val="minor"/>
      </rPr>
      <t>hanger</t>
    </r>
    <r>
      <rPr>
        <sz val="14"/>
        <color theme="9" tint="-0.249977111117893"/>
        <rFont val="Calibri"/>
        <family val="2"/>
        <scheme val="minor"/>
      </rPr>
      <t xml:space="preserve"> + </t>
    </r>
    <r>
      <rPr>
        <sz val="12"/>
        <color theme="9" tint="-0.249977111117893"/>
        <rFont val="Calibri"/>
        <family val="2"/>
        <scheme val="minor"/>
      </rPr>
      <t>1/3</t>
    </r>
    <r>
      <rPr>
        <sz val="14"/>
        <color theme="9" tint="-0.249977111117893"/>
        <rFont val="Calibri"/>
        <family val="2"/>
        <scheme val="minor"/>
      </rPr>
      <t>M</t>
    </r>
    <r>
      <rPr>
        <vertAlign val="subscript"/>
        <sz val="14"/>
        <color theme="9" tint="-0.249977111117893"/>
        <rFont val="Calibri"/>
        <family val="2"/>
        <scheme val="minor"/>
      </rPr>
      <t>spring</t>
    </r>
    <r>
      <rPr>
        <sz val="14"/>
        <color theme="9" tint="-0.249977111117893"/>
        <rFont val="Calibri"/>
        <family val="2"/>
        <scheme val="minor"/>
      </rPr>
      <t xml:space="preserve">) </t>
    </r>
  </si>
  <si>
    <t xml:space="preserve">Your Name: </t>
  </si>
  <si>
    <r>
      <t>E</t>
    </r>
    <r>
      <rPr>
        <vertAlign val="subscript"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(J)</t>
    </r>
  </si>
  <si>
    <r>
      <rPr>
        <i/>
        <sz val="10"/>
        <color rgb="FF00B050"/>
        <rFont val="Calibri"/>
        <family val="2"/>
        <scheme val="minor"/>
      </rPr>
      <t>use formulas for KE, PE, E</t>
    </r>
    <r>
      <rPr>
        <i/>
        <vertAlign val="subscript"/>
        <sz val="10"/>
        <color rgb="FF00B050"/>
        <rFont val="Calibri"/>
        <family val="2"/>
        <scheme val="minor"/>
      </rPr>
      <t>total</t>
    </r>
  </si>
  <si>
    <r>
      <t>use formulas for KE, PE, E</t>
    </r>
    <r>
      <rPr>
        <i/>
        <vertAlign val="subscript"/>
        <sz val="11"/>
        <color rgb="FF00B050"/>
        <rFont val="Calibri"/>
        <family val="2"/>
        <scheme val="minor"/>
      </rPr>
      <t>total</t>
    </r>
  </si>
  <si>
    <t>Copied from LoggerPro</t>
  </si>
  <si>
    <r>
      <t>Mass of Spring (M</t>
    </r>
    <r>
      <rPr>
        <vertAlign val="subscript"/>
        <sz val="14"/>
        <color theme="1"/>
        <rFont val="Calibri"/>
        <family val="2"/>
        <scheme val="minor"/>
      </rPr>
      <t>spring</t>
    </r>
    <r>
      <rPr>
        <sz val="14"/>
        <color theme="1"/>
        <rFont val="Calibri"/>
        <family val="2"/>
        <scheme val="minor"/>
      </rPr>
      <t>)</t>
    </r>
  </si>
  <si>
    <t>Put $ in front of LETTERS and NUMBERS in the formulas  using Effective mass ($B$4) and spring constant ($B$5)</t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</si>
  <si>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KE in Row 7 
(equal sign first)</t>
    </r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</si>
  <si>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PE in Row 7 
(equal sign first)</t>
    </r>
  </si>
  <si>
    <r>
      <t>After Printing out this Excel sheet, hand write the</t>
    </r>
    <r>
      <rPr>
        <b/>
        <sz val="10"/>
        <color theme="1"/>
        <rFont val="Calibri"/>
        <family val="2"/>
        <scheme val="minor"/>
      </rPr>
      <t xml:space="preserve"> EXCEL</t>
    </r>
    <r>
      <rPr>
        <sz val="10"/>
        <color theme="1"/>
        <rFont val="Calibri"/>
        <family val="2"/>
        <scheme val="minor"/>
      </rPr>
      <t xml:space="preserve"> formula you used to calculate E</t>
    </r>
    <r>
      <rPr>
        <vertAlign val="subscript"/>
        <sz val="10"/>
        <color theme="1"/>
        <rFont val="Calibri"/>
        <family val="2"/>
        <scheme val="minor"/>
      </rPr>
      <t>total</t>
    </r>
    <r>
      <rPr>
        <sz val="10"/>
        <color theme="1"/>
        <rFont val="Calibri"/>
        <family val="2"/>
        <scheme val="minor"/>
      </rPr>
      <t xml:space="preserve"> in Row 7 (equal sign first)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</si>
</sst>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bscript"/>
      <sz val="14"/>
      <color theme="9" tint="-0.249977111117893"/>
      <name val="Calibri"/>
      <family val="2"/>
      <scheme val="minor"/>
    </font>
    <font>
      <i/>
      <sz val="8"/>
      <color rgb="FF00B05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i/>
      <sz val="10"/>
      <color rgb="FF00B050"/>
      <name val="Calibri"/>
      <family val="2"/>
      <scheme val="minor"/>
    </font>
    <font>
      <i/>
      <vertAlign val="subscript"/>
      <sz val="10"/>
      <color rgb="FF00B050"/>
      <name val="Calibri"/>
      <family val="2"/>
      <scheme val="minor"/>
    </font>
    <font>
      <i/>
      <vertAlign val="subscript"/>
      <sz val="11"/>
      <color rgb="FF00B05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0" xfId="0" applyFont="1" applyFill="1"/>
    <xf numFmtId="0" fontId="1" fillId="7" borderId="0" xfId="0" applyFont="1" applyFill="1"/>
    <xf numFmtId="0" fontId="3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7" fillId="0" borderId="0" xfId="0" applyNumberFormat="1" applyFont="1"/>
    <xf numFmtId="0" fontId="17" fillId="7" borderId="0" xfId="0" applyFont="1" applyFill="1"/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0" fontId="16" fillId="3" borderId="0" xfId="0" applyFont="1" applyFill="1" applyAlignment="1">
      <alignment horizontal="center" vertical="center"/>
    </xf>
    <xf numFmtId="164" fontId="17" fillId="0" borderId="3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Energy in Harmonic Motion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Sheet1!$I$10:$I$29</c:f>
              <c:numCache>
                <c:formatCode>0.0000</c:formatCode>
                <c:ptCount val="20"/>
                <c:pt idx="0">
                  <c:v>3.3300000000000003E-2</c:v>
                </c:pt>
                <c:pt idx="1">
                  <c:v>6.6600000000000006E-2</c:v>
                </c:pt>
                <c:pt idx="2">
                  <c:v>9.9900000000000003E-2</c:v>
                </c:pt>
                <c:pt idx="3">
                  <c:v>0.13320000000000001</c:v>
                </c:pt>
                <c:pt idx="4">
                  <c:v>0.16650000000000001</c:v>
                </c:pt>
                <c:pt idx="5">
                  <c:v>0.19980000000000001</c:v>
                </c:pt>
                <c:pt idx="6">
                  <c:v>0.2331</c:v>
                </c:pt>
                <c:pt idx="7">
                  <c:v>0.26640000000000003</c:v>
                </c:pt>
                <c:pt idx="8">
                  <c:v>0.29970000000000002</c:v>
                </c:pt>
                <c:pt idx="9">
                  <c:v>0.33300000000000002</c:v>
                </c:pt>
                <c:pt idx="10">
                  <c:v>0.36630000000000001</c:v>
                </c:pt>
                <c:pt idx="11">
                  <c:v>0.39960000000000001</c:v>
                </c:pt>
                <c:pt idx="12">
                  <c:v>0.43290000000000001</c:v>
                </c:pt>
                <c:pt idx="13">
                  <c:v>0.4662</c:v>
                </c:pt>
                <c:pt idx="14">
                  <c:v>0.4995</c:v>
                </c:pt>
                <c:pt idx="15">
                  <c:v>0.53280000000000005</c:v>
                </c:pt>
                <c:pt idx="16">
                  <c:v>0.56610000000000005</c:v>
                </c:pt>
                <c:pt idx="17">
                  <c:v>0.59940000000000004</c:v>
                </c:pt>
                <c:pt idx="18">
                  <c:v>0.63270000000000004</c:v>
                </c:pt>
                <c:pt idx="19">
                  <c:v>0.66600000000000004</c:v>
                </c:pt>
              </c:numCache>
            </c:numRef>
          </c:xVal>
          <c:yVal>
            <c:numRef>
              <c:f>Sheet1!$J$10:$J$29</c:f>
              <c:numCache>
                <c:formatCode>0.0000</c:formatCode>
                <c:ptCount val="20"/>
                <c:pt idx="0">
                  <c:v>0.85874874232599196</c:v>
                </c:pt>
                <c:pt idx="1">
                  <c:v>2.5716157039963905</c:v>
                </c:pt>
                <c:pt idx="2">
                  <c:v>5.61131070061648</c:v>
                </c:pt>
                <c:pt idx="3">
                  <c:v>10.21815314448027</c:v>
                </c:pt>
                <c:pt idx="4">
                  <c:v>15.456356805331142</c:v>
                </c:pt>
                <c:pt idx="5">
                  <c:v>20.543679632588233</c:v>
                </c:pt>
                <c:pt idx="6">
                  <c:v>24.80628831603385</c:v>
                </c:pt>
                <c:pt idx="7">
                  <c:v>27.594162882352542</c:v>
                </c:pt>
                <c:pt idx="8">
                  <c:v>29.148846894354222</c:v>
                </c:pt>
                <c:pt idx="9">
                  <c:v>28.364478409354493</c:v>
                </c:pt>
                <c:pt idx="10">
                  <c:v>25.350059268301543</c:v>
                </c:pt>
                <c:pt idx="11">
                  <c:v>21.45096481194523</c:v>
                </c:pt>
                <c:pt idx="12">
                  <c:v>16.440872310816566</c:v>
                </c:pt>
                <c:pt idx="13">
                  <c:v>10.938936780217816</c:v>
                </c:pt>
                <c:pt idx="14">
                  <c:v>6.2693592144018684</c:v>
                </c:pt>
                <c:pt idx="15">
                  <c:v>2.5857705130922151</c:v>
                </c:pt>
                <c:pt idx="16">
                  <c:v>0.37365852555925477</c:v>
                </c:pt>
                <c:pt idx="17">
                  <c:v>0.12229797532432846</c:v>
                </c:pt>
                <c:pt idx="18">
                  <c:v>1.7279921334753843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93-4AC0-AEB8-48C59C071898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Sheet1!$I$10:$I$29</c:f>
              <c:numCache>
                <c:formatCode>0.0000</c:formatCode>
                <c:ptCount val="20"/>
                <c:pt idx="0">
                  <c:v>3.3300000000000003E-2</c:v>
                </c:pt>
                <c:pt idx="1">
                  <c:v>6.6600000000000006E-2</c:v>
                </c:pt>
                <c:pt idx="2">
                  <c:v>9.9900000000000003E-2</c:v>
                </c:pt>
                <c:pt idx="3">
                  <c:v>0.13320000000000001</c:v>
                </c:pt>
                <c:pt idx="4">
                  <c:v>0.16650000000000001</c:v>
                </c:pt>
                <c:pt idx="5">
                  <c:v>0.19980000000000001</c:v>
                </c:pt>
                <c:pt idx="6">
                  <c:v>0.2331</c:v>
                </c:pt>
                <c:pt idx="7">
                  <c:v>0.26640000000000003</c:v>
                </c:pt>
                <c:pt idx="8">
                  <c:v>0.29970000000000002</c:v>
                </c:pt>
                <c:pt idx="9">
                  <c:v>0.33300000000000002</c:v>
                </c:pt>
                <c:pt idx="10">
                  <c:v>0.36630000000000001</c:v>
                </c:pt>
                <c:pt idx="11">
                  <c:v>0.39960000000000001</c:v>
                </c:pt>
                <c:pt idx="12">
                  <c:v>0.43290000000000001</c:v>
                </c:pt>
                <c:pt idx="13">
                  <c:v>0.4662</c:v>
                </c:pt>
                <c:pt idx="14">
                  <c:v>0.4995</c:v>
                </c:pt>
                <c:pt idx="15">
                  <c:v>0.53280000000000005</c:v>
                </c:pt>
                <c:pt idx="16">
                  <c:v>0.56610000000000005</c:v>
                </c:pt>
                <c:pt idx="17">
                  <c:v>0.59940000000000004</c:v>
                </c:pt>
                <c:pt idx="18">
                  <c:v>0.63270000000000004</c:v>
                </c:pt>
                <c:pt idx="19">
                  <c:v>0.66600000000000004</c:v>
                </c:pt>
              </c:numCache>
            </c:numRef>
          </c:xVal>
          <c:yVal>
            <c:numRef>
              <c:f>Sheet1!$K$10:$K$29</c:f>
              <c:numCache>
                <c:formatCode>0.0000</c:formatCode>
                <c:ptCount val="20"/>
                <c:pt idx="0">
                  <c:v>0.39258751000000003</c:v>
                </c:pt>
                <c:pt idx="1">
                  <c:v>0.39458033999999997</c:v>
                </c:pt>
                <c:pt idx="2">
                  <c:v>0.38063052999999997</c:v>
                </c:pt>
                <c:pt idx="3">
                  <c:v>0</c:v>
                </c:pt>
                <c:pt idx="4">
                  <c:v>0.31984921500000002</c:v>
                </c:pt>
                <c:pt idx="5">
                  <c:v>0.27102487999999997</c:v>
                </c:pt>
                <c:pt idx="6">
                  <c:v>0.21522564</c:v>
                </c:pt>
                <c:pt idx="7">
                  <c:v>0.15045866499999999</c:v>
                </c:pt>
                <c:pt idx="8">
                  <c:v>8.2702444999999999E-2</c:v>
                </c:pt>
                <c:pt idx="9">
                  <c:v>1.1956979999999999E-2</c:v>
                </c:pt>
                <c:pt idx="10">
                  <c:v>-6.1777729999999996E-2</c:v>
                </c:pt>
                <c:pt idx="11">
                  <c:v>-0.13053036499999998</c:v>
                </c:pt>
                <c:pt idx="12">
                  <c:v>-0.19430092499999999</c:v>
                </c:pt>
                <c:pt idx="13">
                  <c:v>-0.25408582499999999</c:v>
                </c:pt>
                <c:pt idx="14">
                  <c:v>-0.30291015999999998</c:v>
                </c:pt>
                <c:pt idx="15">
                  <c:v>-0.34077392999999995</c:v>
                </c:pt>
                <c:pt idx="16">
                  <c:v>-0.36966996499999999</c:v>
                </c:pt>
                <c:pt idx="17">
                  <c:v>-0.38461618999999991</c:v>
                </c:pt>
                <c:pt idx="18">
                  <c:v>-0.38461618999999991</c:v>
                </c:pt>
                <c:pt idx="19">
                  <c:v>-0.37564845499999999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93-4AC0-AEB8-48C59C071898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Sheet1!$I$10:$I$29</c:f>
              <c:numCache>
                <c:formatCode>0.0000</c:formatCode>
                <c:ptCount val="20"/>
                <c:pt idx="0">
                  <c:v>3.3300000000000003E-2</c:v>
                </c:pt>
                <c:pt idx="1">
                  <c:v>6.6600000000000006E-2</c:v>
                </c:pt>
                <c:pt idx="2">
                  <c:v>9.9900000000000003E-2</c:v>
                </c:pt>
                <c:pt idx="3">
                  <c:v>0.13320000000000001</c:v>
                </c:pt>
                <c:pt idx="4">
                  <c:v>0.16650000000000001</c:v>
                </c:pt>
                <c:pt idx="5">
                  <c:v>0.19980000000000001</c:v>
                </c:pt>
                <c:pt idx="6">
                  <c:v>0.2331</c:v>
                </c:pt>
                <c:pt idx="7">
                  <c:v>0.26640000000000003</c:v>
                </c:pt>
                <c:pt idx="8">
                  <c:v>0.29970000000000002</c:v>
                </c:pt>
                <c:pt idx="9">
                  <c:v>0.33300000000000002</c:v>
                </c:pt>
                <c:pt idx="10">
                  <c:v>0.36630000000000001</c:v>
                </c:pt>
                <c:pt idx="11">
                  <c:v>0.39960000000000001</c:v>
                </c:pt>
                <c:pt idx="12">
                  <c:v>0.43290000000000001</c:v>
                </c:pt>
                <c:pt idx="13">
                  <c:v>0.4662</c:v>
                </c:pt>
                <c:pt idx="14">
                  <c:v>0.4995</c:v>
                </c:pt>
                <c:pt idx="15">
                  <c:v>0.53280000000000005</c:v>
                </c:pt>
                <c:pt idx="16">
                  <c:v>0.56610000000000005</c:v>
                </c:pt>
                <c:pt idx="17">
                  <c:v>0.59940000000000004</c:v>
                </c:pt>
                <c:pt idx="18">
                  <c:v>0.63270000000000004</c:v>
                </c:pt>
                <c:pt idx="19">
                  <c:v>0.66600000000000004</c:v>
                </c:pt>
              </c:numCache>
            </c:numRef>
          </c:xVal>
          <c:yVal>
            <c:numRef>
              <c:f>Sheet1!$L$10:$L$29</c:f>
              <c:numCache>
                <c:formatCode>0.0000</c:formatCode>
                <c:ptCount val="20"/>
                <c:pt idx="0">
                  <c:v>1.2513362523259919</c:v>
                </c:pt>
                <c:pt idx="1">
                  <c:v>2.9661960439963906</c:v>
                </c:pt>
                <c:pt idx="2">
                  <c:v>5.9919412306164803</c:v>
                </c:pt>
                <c:pt idx="3">
                  <c:v>10.21815314448027</c:v>
                </c:pt>
                <c:pt idx="4">
                  <c:v>15.776206020331141</c:v>
                </c:pt>
                <c:pt idx="5">
                  <c:v>20.814704512588232</c:v>
                </c:pt>
                <c:pt idx="6">
                  <c:v>25.02151395603385</c:v>
                </c:pt>
                <c:pt idx="7">
                  <c:v>27.744621547352541</c:v>
                </c:pt>
                <c:pt idx="8">
                  <c:v>29.231549339354221</c:v>
                </c:pt>
                <c:pt idx="9">
                  <c:v>28.376435389354494</c:v>
                </c:pt>
                <c:pt idx="10">
                  <c:v>25.288281538301543</c:v>
                </c:pt>
                <c:pt idx="11">
                  <c:v>21.320434446945232</c:v>
                </c:pt>
                <c:pt idx="12">
                  <c:v>16.246571385816566</c:v>
                </c:pt>
                <c:pt idx="13">
                  <c:v>10.684850955217815</c:v>
                </c:pt>
                <c:pt idx="14">
                  <c:v>5.9664490544018687</c:v>
                </c:pt>
                <c:pt idx="15">
                  <c:v>2.2449965830922149</c:v>
                </c:pt>
                <c:pt idx="16">
                  <c:v>3.9885605592547835E-3</c:v>
                </c:pt>
                <c:pt idx="17">
                  <c:v>-0.26231821467567146</c:v>
                </c:pt>
                <c:pt idx="18">
                  <c:v>1.3433759434753845</c:v>
                </c:pt>
                <c:pt idx="19">
                  <c:v>-0.37564845499999999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93-4AC0-AEB8-48C59C07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364992"/>
        <c:axId val="354369912"/>
      </c:scatterChart>
      <c:valAx>
        <c:axId val="35436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369912"/>
        <c:crosses val="autoZero"/>
        <c:crossBetween val="midCat"/>
      </c:valAx>
      <c:valAx>
        <c:axId val="3543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</a:t>
                </a:r>
                <a:r>
                  <a:rPr lang="en-US"/>
                  <a:t>Energy</a:t>
                </a:r>
                <a:r>
                  <a:rPr lang="en-US" baseline="0"/>
                  <a:t> (J)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364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</xdr:colOff>
      <xdr:row>13</xdr:row>
      <xdr:rowOff>3572</xdr:rowOff>
    </xdr:from>
    <xdr:to>
      <xdr:col>3</xdr:col>
      <xdr:colOff>35718</xdr:colOff>
      <xdr:row>30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6073AF-7F71-41F3-93A7-58D2A64E2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topLeftCell="A5" zoomScale="80" zoomScaleNormal="100" zoomScaleSheetLayoutView="80" workbookViewId="0">
      <selection activeCell="C10" sqref="C10"/>
    </sheetView>
  </sheetViews>
  <sheetFormatPr defaultRowHeight="15" x14ac:dyDescent="0.25"/>
  <cols>
    <col min="1" max="1" width="58.5703125" customWidth="1"/>
    <col min="4" max="4" width="9.140625" customWidth="1"/>
    <col min="5" max="5" width="7.140625" customWidth="1"/>
    <col min="6" max="6" width="8" customWidth="1"/>
    <col min="7" max="7" width="8.140625" customWidth="1"/>
    <col min="8" max="8" width="0.7109375" customWidth="1"/>
    <col min="9" max="9" width="8.5703125" customWidth="1"/>
    <col min="10" max="11" width="9.28515625" customWidth="1"/>
    <col min="12" max="12" width="9.42578125" customWidth="1"/>
    <col min="13" max="13" width="28.42578125" customWidth="1"/>
  </cols>
  <sheetData>
    <row r="1" spans="1:14" ht="19.5" customHeight="1" x14ac:dyDescent="0.3">
      <c r="A1" s="30" t="s">
        <v>15</v>
      </c>
      <c r="B1" s="30"/>
      <c r="C1" s="30"/>
      <c r="D1" s="30"/>
      <c r="F1" s="1"/>
      <c r="G1" s="1"/>
      <c r="H1" s="8"/>
      <c r="J1" s="32" t="s">
        <v>17</v>
      </c>
      <c r="K1" s="33"/>
      <c r="L1" s="33"/>
      <c r="M1" s="16"/>
      <c r="N1" s="1"/>
    </row>
    <row r="2" spans="1:14" ht="20.25" x14ac:dyDescent="0.35">
      <c r="A2" s="1" t="s">
        <v>20</v>
      </c>
      <c r="B2" s="2"/>
      <c r="C2" s="1" t="s">
        <v>0</v>
      </c>
      <c r="D2" s="1"/>
      <c r="F2" s="1"/>
      <c r="G2" s="1"/>
      <c r="H2" s="8"/>
      <c r="J2" s="31" t="s">
        <v>21</v>
      </c>
      <c r="K2" s="31"/>
      <c r="L2" s="31"/>
      <c r="M2" s="17"/>
      <c r="N2" s="1"/>
    </row>
    <row r="3" spans="1:14" ht="20.25" x14ac:dyDescent="0.35">
      <c r="A3" s="1" t="s">
        <v>13</v>
      </c>
      <c r="B3" s="4"/>
      <c r="C3" s="1" t="s">
        <v>0</v>
      </c>
      <c r="D3" s="14"/>
      <c r="F3" s="1"/>
      <c r="G3" s="1"/>
      <c r="H3" s="8"/>
      <c r="J3" s="31"/>
      <c r="K3" s="31"/>
      <c r="L3" s="31"/>
      <c r="M3" s="18"/>
      <c r="N3" s="1"/>
    </row>
    <row r="4" spans="1:14" ht="20.25" x14ac:dyDescent="0.35">
      <c r="A4" s="14" t="s">
        <v>14</v>
      </c>
      <c r="B4" s="5"/>
      <c r="C4" s="14" t="s">
        <v>0</v>
      </c>
      <c r="D4" s="13"/>
      <c r="E4" s="15"/>
      <c r="F4" s="1"/>
      <c r="G4" s="1"/>
      <c r="H4" s="8"/>
      <c r="J4" s="31"/>
      <c r="K4" s="31"/>
      <c r="L4" s="31"/>
      <c r="M4" s="18"/>
      <c r="N4" s="1"/>
    </row>
    <row r="5" spans="1:14" ht="19.5" x14ac:dyDescent="0.35">
      <c r="A5" s="13" t="s">
        <v>12</v>
      </c>
      <c r="B5" s="6">
        <v>11.62</v>
      </c>
      <c r="C5" s="13" t="s">
        <v>1</v>
      </c>
      <c r="D5" s="1"/>
      <c r="E5" s="34" t="s">
        <v>19</v>
      </c>
      <c r="F5" s="34"/>
      <c r="G5" s="34"/>
      <c r="H5" s="9"/>
      <c r="I5" s="23" t="s">
        <v>11</v>
      </c>
      <c r="J5" s="27" t="s">
        <v>18</v>
      </c>
      <c r="K5" s="27"/>
      <c r="L5" s="27"/>
      <c r="M5" s="3"/>
      <c r="N5" s="1"/>
    </row>
    <row r="6" spans="1:14" ht="19.5" customHeight="1" x14ac:dyDescent="0.35">
      <c r="A6" s="7"/>
      <c r="B6" s="7"/>
      <c r="C6" s="7"/>
      <c r="D6" s="7"/>
      <c r="E6" s="21" t="s">
        <v>2</v>
      </c>
      <c r="F6" s="21" t="s">
        <v>3</v>
      </c>
      <c r="G6" s="21" t="s">
        <v>4</v>
      </c>
      <c r="H6" s="22"/>
      <c r="I6" s="21" t="s">
        <v>2</v>
      </c>
      <c r="J6" s="21" t="s">
        <v>5</v>
      </c>
      <c r="K6" s="21" t="s">
        <v>6</v>
      </c>
      <c r="L6" s="21" t="s">
        <v>16</v>
      </c>
      <c r="M6" s="28" t="s">
        <v>22</v>
      </c>
    </row>
    <row r="7" spans="1:14" ht="15" customHeight="1" x14ac:dyDescent="0.25">
      <c r="E7" s="19"/>
      <c r="F7" s="19"/>
      <c r="G7" s="19"/>
      <c r="H7" s="20"/>
      <c r="I7" s="19"/>
      <c r="J7" s="19"/>
      <c r="K7" s="19"/>
      <c r="L7" s="19"/>
      <c r="M7" s="28"/>
    </row>
    <row r="8" spans="1:14" ht="15" customHeight="1" x14ac:dyDescent="0.25">
      <c r="A8" s="11" t="s">
        <v>8</v>
      </c>
      <c r="E8" s="19"/>
      <c r="F8" s="19"/>
      <c r="G8" s="19"/>
      <c r="H8" s="20"/>
      <c r="I8" s="19"/>
      <c r="J8" s="19"/>
      <c r="K8" s="19"/>
      <c r="L8" s="19"/>
      <c r="M8" s="28"/>
    </row>
    <row r="9" spans="1:14" ht="15.75" thickBot="1" x14ac:dyDescent="0.3">
      <c r="E9" s="19"/>
      <c r="F9" s="19"/>
      <c r="G9" s="19"/>
      <c r="H9" s="20"/>
      <c r="I9" s="19"/>
      <c r="J9" s="19"/>
      <c r="K9" s="19"/>
      <c r="L9" s="19"/>
      <c r="M9" s="28"/>
    </row>
    <row r="10" spans="1:14" ht="15.75" thickTop="1" x14ac:dyDescent="0.25">
      <c r="A10" s="11" t="s">
        <v>8</v>
      </c>
      <c r="E10" s="19">
        <v>3.3300000000000003E-2</v>
      </c>
      <c r="F10" s="19">
        <v>6.7571000000000006E-2</v>
      </c>
      <c r="G10" s="19">
        <v>-2.6909534534499999E-2</v>
      </c>
      <c r="H10" s="20"/>
      <c r="I10" s="19">
        <f>E10</f>
        <v>3.3300000000000003E-2</v>
      </c>
      <c r="J10" s="19">
        <f>(1/2)*(300+50+93)*(G11)^2</f>
        <v>0.85874874232599196</v>
      </c>
      <c r="K10" s="19">
        <f>(1/2)*B5*(F10)</f>
        <v>0.39258751000000003</v>
      </c>
      <c r="L10" s="19">
        <f>J10+K10</f>
        <v>1.2513362523259919</v>
      </c>
      <c r="M10" s="24"/>
    </row>
    <row r="11" spans="1:14" x14ac:dyDescent="0.25">
      <c r="E11" s="19">
        <v>6.6600000000000006E-2</v>
      </c>
      <c r="F11" s="19">
        <v>6.7914000000000002E-2</v>
      </c>
      <c r="G11" s="19">
        <v>-6.2265315315300003E-2</v>
      </c>
      <c r="H11" s="20"/>
      <c r="I11" s="19">
        <f t="shared" ref="I11:I29" si="0">E11</f>
        <v>6.6600000000000006E-2</v>
      </c>
      <c r="J11" s="19">
        <f t="shared" ref="J11:J29" si="1">(1/2)*(300+50+93)*(G12)^2</f>
        <v>2.5716157039963905</v>
      </c>
      <c r="K11" s="19">
        <f>(1/2)*(B5)*(F11)</f>
        <v>0.39458033999999997</v>
      </c>
      <c r="L11" s="19">
        <f t="shared" ref="L11:L29" si="2">J11+K11</f>
        <v>2.9661960439963906</v>
      </c>
      <c r="M11" s="25"/>
    </row>
    <row r="12" spans="1:14" ht="15.75" thickBot="1" x14ac:dyDescent="0.3">
      <c r="E12" s="19">
        <v>9.9900000000000003E-2</v>
      </c>
      <c r="F12" s="19">
        <v>6.5513000000000002E-2</v>
      </c>
      <c r="G12" s="19">
        <v>-0.107749724725</v>
      </c>
      <c r="H12" s="20"/>
      <c r="I12" s="19">
        <f t="shared" si="0"/>
        <v>9.9900000000000003E-2</v>
      </c>
      <c r="J12" s="19">
        <f t="shared" si="1"/>
        <v>5.61131070061648</v>
      </c>
      <c r="K12" s="19">
        <f>(1/2)*(B5)*(F12)</f>
        <v>0.38063052999999997</v>
      </c>
      <c r="L12" s="19">
        <f t="shared" si="2"/>
        <v>5.9919412306164803</v>
      </c>
      <c r="M12" s="26"/>
    </row>
    <row r="13" spans="1:14" ht="15.75" thickTop="1" x14ac:dyDescent="0.25">
      <c r="E13" s="19">
        <v>0.13320000000000001</v>
      </c>
      <c r="F13" s="19">
        <v>6.1397E-2</v>
      </c>
      <c r="G13" s="19">
        <v>-0.159164164164</v>
      </c>
      <c r="H13" s="20"/>
      <c r="I13" s="19">
        <f t="shared" si="0"/>
        <v>0.13320000000000001</v>
      </c>
      <c r="J13" s="19">
        <f t="shared" si="1"/>
        <v>10.21815314448027</v>
      </c>
      <c r="K13" s="19">
        <f t="shared" ref="K11:K29" si="3">(1/2)*(B8)*(F13)</f>
        <v>0</v>
      </c>
      <c r="L13" s="19">
        <f t="shared" si="2"/>
        <v>10.21815314448027</v>
      </c>
      <c r="M13" s="29" t="s">
        <v>23</v>
      </c>
    </row>
    <row r="14" spans="1:14" x14ac:dyDescent="0.25">
      <c r="A14" s="12" t="s">
        <v>7</v>
      </c>
      <c r="E14" s="19">
        <v>0.16650000000000001</v>
      </c>
      <c r="F14" s="19">
        <v>5.5051500000000003E-2</v>
      </c>
      <c r="G14" s="19">
        <v>-0.21478272022</v>
      </c>
      <c r="H14" s="20"/>
      <c r="I14" s="19">
        <f t="shared" si="0"/>
        <v>0.16650000000000001</v>
      </c>
      <c r="J14" s="19">
        <f t="shared" si="1"/>
        <v>15.456356805331142</v>
      </c>
      <c r="K14" s="19">
        <f>(1/2)*(B5)*(F14)</f>
        <v>0.31984921500000002</v>
      </c>
      <c r="L14" s="19">
        <f t="shared" si="2"/>
        <v>15.776206020331141</v>
      </c>
      <c r="M14" s="29"/>
    </row>
    <row r="15" spans="1:14" x14ac:dyDescent="0.25">
      <c r="E15" s="19">
        <v>0.19980000000000001</v>
      </c>
      <c r="F15" s="19">
        <v>4.6648000000000002E-2</v>
      </c>
      <c r="G15" s="19">
        <v>-0.26415978478500002</v>
      </c>
      <c r="H15" s="20"/>
      <c r="I15" s="19">
        <f t="shared" si="0"/>
        <v>0.19980000000000001</v>
      </c>
      <c r="J15" s="19">
        <f t="shared" si="1"/>
        <v>20.543679632588233</v>
      </c>
      <c r="K15" s="19">
        <f>(1/2)*(B5)*(F15)</f>
        <v>0.27102487999999997</v>
      </c>
      <c r="L15" s="19">
        <f t="shared" si="2"/>
        <v>20.814704512588232</v>
      </c>
      <c r="M15" s="29"/>
    </row>
    <row r="16" spans="1:14" x14ac:dyDescent="0.25">
      <c r="E16" s="19">
        <v>0.2331</v>
      </c>
      <c r="F16" s="19">
        <v>3.7044000000000001E-2</v>
      </c>
      <c r="G16" s="19">
        <v>-0.304545545546</v>
      </c>
      <c r="H16" s="20"/>
      <c r="I16" s="19">
        <f t="shared" si="0"/>
        <v>0.2331</v>
      </c>
      <c r="J16" s="19">
        <f t="shared" si="1"/>
        <v>24.80628831603385</v>
      </c>
      <c r="K16" s="19">
        <f>(1/2)*(B5)*(F16)</f>
        <v>0.21522564</v>
      </c>
      <c r="L16" s="19">
        <f t="shared" si="2"/>
        <v>25.02151395603385</v>
      </c>
      <c r="M16" s="29"/>
    </row>
    <row r="17" spans="1:13" ht="15.75" thickBot="1" x14ac:dyDescent="0.3">
      <c r="A17" s="12" t="s">
        <v>7</v>
      </c>
      <c r="E17" s="19">
        <v>0.26640000000000003</v>
      </c>
      <c r="F17" s="19">
        <v>2.5896499999999999E-2</v>
      </c>
      <c r="G17" s="19">
        <v>-0.33465246496500001</v>
      </c>
      <c r="H17" s="20"/>
      <c r="I17" s="19">
        <f t="shared" si="0"/>
        <v>0.26640000000000003</v>
      </c>
      <c r="J17" s="19">
        <f t="shared" si="1"/>
        <v>27.594162882352542</v>
      </c>
      <c r="K17" s="19">
        <f>(1/2)*(B5)*(F17)</f>
        <v>0.15045866499999999</v>
      </c>
      <c r="L17" s="19">
        <f t="shared" si="2"/>
        <v>27.744621547352541</v>
      </c>
      <c r="M17" s="29"/>
    </row>
    <row r="18" spans="1:13" ht="15.75" thickTop="1" x14ac:dyDescent="0.25">
      <c r="E18" s="19">
        <v>0.29970000000000002</v>
      </c>
      <c r="F18" s="19">
        <v>1.4234500000000001E-2</v>
      </c>
      <c r="G18" s="19">
        <v>-0.35295695695700002</v>
      </c>
      <c r="H18" s="20"/>
      <c r="I18" s="19">
        <f t="shared" si="0"/>
        <v>0.29970000000000002</v>
      </c>
      <c r="J18" s="19">
        <f t="shared" si="1"/>
        <v>29.148846894354222</v>
      </c>
      <c r="K18" s="19">
        <f>(1/2)*(B5)*(F18)</f>
        <v>8.2702444999999999E-2</v>
      </c>
      <c r="L18" s="19">
        <f t="shared" si="2"/>
        <v>29.231549339354221</v>
      </c>
      <c r="M18" s="24"/>
    </row>
    <row r="19" spans="1:13" x14ac:dyDescent="0.25">
      <c r="E19" s="19">
        <v>0.33300000000000002</v>
      </c>
      <c r="F19" s="19">
        <v>2.0579999999999999E-3</v>
      </c>
      <c r="G19" s="19">
        <v>-0.36276370120099999</v>
      </c>
      <c r="H19" s="20"/>
      <c r="I19" s="19">
        <f t="shared" si="0"/>
        <v>0.33300000000000002</v>
      </c>
      <c r="J19" s="19">
        <f t="shared" si="1"/>
        <v>28.364478409354493</v>
      </c>
      <c r="K19" s="19">
        <f>(1/2)*(B5)*(F19)</f>
        <v>1.1956979999999999E-2</v>
      </c>
      <c r="L19" s="19">
        <f t="shared" si="2"/>
        <v>28.376435389354494</v>
      </c>
      <c r="M19" s="25"/>
    </row>
    <row r="20" spans="1:13" ht="15.75" thickBot="1" x14ac:dyDescent="0.3">
      <c r="A20" s="12" t="s">
        <v>7</v>
      </c>
      <c r="E20" s="19">
        <v>0.36630000000000001</v>
      </c>
      <c r="F20" s="19">
        <v>-1.0633E-2</v>
      </c>
      <c r="G20" s="19">
        <v>-0.35784959960000001</v>
      </c>
      <c r="H20" s="20"/>
      <c r="I20" s="19">
        <f t="shared" si="0"/>
        <v>0.36630000000000001</v>
      </c>
      <c r="J20" s="19">
        <f t="shared" si="1"/>
        <v>25.350059268301543</v>
      </c>
      <c r="K20" s="19">
        <f>(1/2)*(B5)*(F20)</f>
        <v>-6.1777729999999996E-2</v>
      </c>
      <c r="L20" s="19">
        <f t="shared" si="2"/>
        <v>25.288281538301543</v>
      </c>
      <c r="M20" s="26"/>
    </row>
    <row r="21" spans="1:13" ht="15.75" thickTop="1" x14ac:dyDescent="0.25">
      <c r="A21" s="10"/>
      <c r="E21" s="19">
        <v>0.39960000000000001</v>
      </c>
      <c r="F21" s="19">
        <v>-2.24665E-2</v>
      </c>
      <c r="G21" s="19">
        <v>-0.338300487988</v>
      </c>
      <c r="H21" s="20"/>
      <c r="I21" s="19">
        <f t="shared" si="0"/>
        <v>0.39960000000000001</v>
      </c>
      <c r="J21" s="19">
        <f t="shared" si="1"/>
        <v>21.45096481194523</v>
      </c>
      <c r="K21" s="19">
        <f>(1/2)*(B5)*(F21)</f>
        <v>-0.13053036499999998</v>
      </c>
      <c r="L21" s="19">
        <f t="shared" si="2"/>
        <v>21.320434446945232</v>
      </c>
      <c r="M21" s="29" t="s">
        <v>24</v>
      </c>
    </row>
    <row r="22" spans="1:13" x14ac:dyDescent="0.25">
      <c r="E22" s="19">
        <v>0.43290000000000001</v>
      </c>
      <c r="F22" s="19">
        <v>-3.34425E-2</v>
      </c>
      <c r="G22" s="19">
        <v>-0.31119782282300001</v>
      </c>
      <c r="H22" s="20"/>
      <c r="I22" s="19">
        <f t="shared" si="0"/>
        <v>0.43290000000000001</v>
      </c>
      <c r="J22" s="19">
        <f t="shared" si="1"/>
        <v>16.440872310816566</v>
      </c>
      <c r="K22" s="19">
        <f>(1/2)*(B5)*(F22)</f>
        <v>-0.19430092499999999</v>
      </c>
      <c r="L22" s="19">
        <f t="shared" si="2"/>
        <v>16.246571385816566</v>
      </c>
      <c r="M22" s="29"/>
    </row>
    <row r="23" spans="1:13" x14ac:dyDescent="0.25">
      <c r="A23" s="12" t="s">
        <v>10</v>
      </c>
      <c r="E23" s="19">
        <v>0.4662</v>
      </c>
      <c r="F23" s="19">
        <v>-4.3732500000000001E-2</v>
      </c>
      <c r="G23" s="19">
        <v>-0.27244294294299998</v>
      </c>
      <c r="H23" s="20"/>
      <c r="I23" s="19">
        <f t="shared" si="0"/>
        <v>0.4662</v>
      </c>
      <c r="J23" s="19">
        <f t="shared" si="1"/>
        <v>10.938936780217816</v>
      </c>
      <c r="K23" s="19">
        <f>(1/2)*(B5)*(F23)</f>
        <v>-0.25408582499999999</v>
      </c>
      <c r="L23" s="19">
        <f t="shared" si="2"/>
        <v>10.684850955217815</v>
      </c>
      <c r="M23" s="29"/>
    </row>
    <row r="24" spans="1:13" x14ac:dyDescent="0.25">
      <c r="E24" s="19">
        <v>0.4995</v>
      </c>
      <c r="F24" s="19">
        <v>-5.2136000000000002E-2</v>
      </c>
      <c r="G24" s="19">
        <v>-0.22222897897900001</v>
      </c>
      <c r="H24" s="20"/>
      <c r="I24" s="19">
        <f t="shared" si="0"/>
        <v>0.4995</v>
      </c>
      <c r="J24" s="19">
        <f t="shared" si="1"/>
        <v>6.2693592144018684</v>
      </c>
      <c r="K24" s="19">
        <f>(1/2)*(B5)*(F24)</f>
        <v>-0.30291015999999998</v>
      </c>
      <c r="L24" s="19">
        <f t="shared" si="2"/>
        <v>5.9664490544018687</v>
      </c>
      <c r="M24" s="29"/>
    </row>
    <row r="25" spans="1:13" ht="15.75" thickBot="1" x14ac:dyDescent="0.3">
      <c r="E25" s="19">
        <v>0.53280000000000005</v>
      </c>
      <c r="F25" s="19">
        <v>-5.8652999999999997E-2</v>
      </c>
      <c r="G25" s="19">
        <v>-0.16823823823799999</v>
      </c>
      <c r="H25" s="20"/>
      <c r="I25" s="19">
        <f t="shared" si="0"/>
        <v>0.53280000000000005</v>
      </c>
      <c r="J25" s="19">
        <f t="shared" si="1"/>
        <v>2.5857705130922151</v>
      </c>
      <c r="K25" s="19">
        <f>(1/2)*(B5)*(F25)</f>
        <v>-0.34077392999999995</v>
      </c>
      <c r="L25" s="19">
        <f t="shared" si="2"/>
        <v>2.2449965830922149</v>
      </c>
      <c r="M25" s="29"/>
    </row>
    <row r="26" spans="1:13" ht="15.75" thickTop="1" x14ac:dyDescent="0.25">
      <c r="E26" s="19">
        <v>0.56610000000000005</v>
      </c>
      <c r="F26" s="19">
        <v>-6.3626500000000002E-2</v>
      </c>
      <c r="G26" s="19">
        <v>-0.108045858358</v>
      </c>
      <c r="H26" s="20"/>
      <c r="I26" s="19">
        <f t="shared" si="0"/>
        <v>0.56610000000000005</v>
      </c>
      <c r="J26" s="19">
        <f t="shared" si="1"/>
        <v>0.37365852555925477</v>
      </c>
      <c r="K26" s="19">
        <f>(1/2)*(B5)*(F26)</f>
        <v>-0.36966996499999999</v>
      </c>
      <c r="L26" s="19">
        <f t="shared" si="2"/>
        <v>3.9885605592547835E-3</v>
      </c>
      <c r="M26" s="24"/>
    </row>
    <row r="27" spans="1:13" x14ac:dyDescent="0.25">
      <c r="E27" s="19">
        <v>0.59940000000000004</v>
      </c>
      <c r="F27" s="19">
        <v>-6.6198999999999994E-2</v>
      </c>
      <c r="G27" s="19">
        <v>-4.1072447447399997E-2</v>
      </c>
      <c r="H27" s="20"/>
      <c r="I27" s="19">
        <f t="shared" si="0"/>
        <v>0.59940000000000004</v>
      </c>
      <c r="J27" s="19">
        <f t="shared" si="1"/>
        <v>0.12229797532432846</v>
      </c>
      <c r="K27" s="19">
        <f>(1/2)*(B5)*(F27)</f>
        <v>-0.38461618999999991</v>
      </c>
      <c r="L27" s="19">
        <f t="shared" si="2"/>
        <v>-0.26231821467567146</v>
      </c>
      <c r="M27" s="25"/>
    </row>
    <row r="28" spans="1:13" ht="15.75" thickBot="1" x14ac:dyDescent="0.3">
      <c r="E28" s="19">
        <v>0.63270000000000004</v>
      </c>
      <c r="F28" s="19">
        <v>-6.6198999999999994E-2</v>
      </c>
      <c r="G28" s="19">
        <v>2.3497560060099999E-2</v>
      </c>
      <c r="H28" s="20"/>
      <c r="I28" s="19">
        <f t="shared" si="0"/>
        <v>0.63270000000000004</v>
      </c>
      <c r="J28" s="19">
        <f t="shared" si="1"/>
        <v>1.7279921334753843</v>
      </c>
      <c r="K28" s="19">
        <f>(1/2)*(B5)*(F28)</f>
        <v>-0.38461618999999991</v>
      </c>
      <c r="L28" s="19">
        <f t="shared" si="2"/>
        <v>1.3433759434753845</v>
      </c>
      <c r="M28" s="26"/>
    </row>
    <row r="29" spans="1:13" ht="15.75" thickTop="1" x14ac:dyDescent="0.25">
      <c r="E29" s="19">
        <v>0.66600000000000004</v>
      </c>
      <c r="F29" s="19">
        <v>-6.4655500000000005E-2</v>
      </c>
      <c r="G29" s="19">
        <v>8.8325075075099999E-2</v>
      </c>
      <c r="H29" s="20"/>
      <c r="I29" s="19">
        <f t="shared" si="0"/>
        <v>0.66600000000000004</v>
      </c>
      <c r="J29" s="19">
        <f t="shared" si="1"/>
        <v>0</v>
      </c>
      <c r="K29" s="19">
        <f>(1/2)*(B5)*(F29)</f>
        <v>-0.37564845499999999</v>
      </c>
      <c r="L29" s="19">
        <f t="shared" si="2"/>
        <v>-0.37564845499999999</v>
      </c>
      <c r="M29" s="19"/>
    </row>
    <row r="30" spans="1:13" x14ac:dyDescent="0.25">
      <c r="E30" s="19"/>
      <c r="F30" s="19"/>
      <c r="G30" s="19"/>
      <c r="H30" s="20"/>
      <c r="I30" s="19"/>
      <c r="J30" s="19"/>
      <c r="K30" s="19"/>
      <c r="L30" s="19"/>
      <c r="M30" s="19"/>
    </row>
    <row r="31" spans="1:13" x14ac:dyDescent="0.25">
      <c r="E31" s="19"/>
      <c r="F31" s="19"/>
      <c r="G31" s="19"/>
      <c r="H31" s="20"/>
      <c r="I31" s="19"/>
      <c r="J31" s="19"/>
      <c r="K31" s="19"/>
      <c r="L31" s="19"/>
      <c r="M31" s="19"/>
    </row>
    <row r="32" spans="1:13" x14ac:dyDescent="0.25">
      <c r="E32" s="19"/>
      <c r="F32" s="19"/>
      <c r="G32" s="19"/>
      <c r="H32" s="20"/>
      <c r="I32" s="19"/>
      <c r="J32" s="19"/>
      <c r="K32" s="19"/>
      <c r="L32" s="19"/>
      <c r="M32" s="19"/>
    </row>
    <row r="33" spans="1:13" x14ac:dyDescent="0.25">
      <c r="E33" s="19"/>
      <c r="F33" s="19"/>
      <c r="G33" s="19"/>
      <c r="H33" s="20"/>
      <c r="I33" s="19"/>
      <c r="J33" s="19"/>
      <c r="K33" s="19"/>
      <c r="L33" s="19"/>
      <c r="M33" s="19"/>
    </row>
    <row r="34" spans="1:13" x14ac:dyDescent="0.25">
      <c r="A34" s="11" t="s">
        <v>8</v>
      </c>
      <c r="E34" s="19"/>
      <c r="F34" s="19"/>
      <c r="G34" s="19"/>
      <c r="H34" s="20"/>
      <c r="I34" s="19"/>
      <c r="J34" s="19"/>
      <c r="K34" s="19"/>
      <c r="L34" s="19"/>
      <c r="M34" s="19"/>
    </row>
    <row r="35" spans="1:13" x14ac:dyDescent="0.25">
      <c r="E35" s="19"/>
      <c r="F35" s="19"/>
      <c r="G35" s="19"/>
      <c r="H35" s="20"/>
      <c r="I35" s="19"/>
      <c r="J35" s="19"/>
      <c r="K35" s="19"/>
      <c r="L35" s="19"/>
      <c r="M35" s="19"/>
    </row>
    <row r="36" spans="1:13" x14ac:dyDescent="0.25">
      <c r="A36" s="11" t="s">
        <v>9</v>
      </c>
      <c r="E36" s="19"/>
      <c r="F36" s="19"/>
      <c r="G36" s="19"/>
      <c r="H36" s="20"/>
      <c r="I36" s="19"/>
      <c r="J36" s="19"/>
      <c r="K36" s="19"/>
      <c r="L36" s="19"/>
      <c r="M36" s="19"/>
    </row>
    <row r="37" spans="1:13" x14ac:dyDescent="0.25">
      <c r="E37" s="19"/>
      <c r="F37" s="19"/>
      <c r="G37" s="19"/>
      <c r="H37" s="20"/>
      <c r="I37" s="19"/>
      <c r="J37" s="19"/>
      <c r="K37" s="19"/>
      <c r="L37" s="19"/>
      <c r="M37" s="19"/>
    </row>
    <row r="38" spans="1:13" x14ac:dyDescent="0.25">
      <c r="E38" s="19"/>
      <c r="F38" s="19"/>
      <c r="G38" s="19"/>
      <c r="H38" s="20"/>
      <c r="I38" s="19"/>
      <c r="J38" s="19"/>
      <c r="K38" s="19"/>
      <c r="L38" s="19"/>
      <c r="M38" s="19"/>
    </row>
    <row r="39" spans="1:13" x14ac:dyDescent="0.25">
      <c r="E39" s="19"/>
      <c r="F39" s="19"/>
      <c r="G39" s="19"/>
      <c r="H39" s="20"/>
      <c r="I39" s="19"/>
      <c r="J39" s="19"/>
      <c r="K39" s="19"/>
      <c r="L39" s="19"/>
      <c r="M39" s="19"/>
    </row>
    <row r="40" spans="1:13" x14ac:dyDescent="0.25">
      <c r="E40" s="19"/>
      <c r="F40" s="19"/>
      <c r="G40" s="19"/>
      <c r="H40" s="20"/>
      <c r="I40" s="19"/>
      <c r="J40" s="19"/>
      <c r="K40" s="19"/>
      <c r="L40" s="19"/>
      <c r="M40" s="19"/>
    </row>
    <row r="41" spans="1:13" x14ac:dyDescent="0.25">
      <c r="E41" s="19"/>
      <c r="F41" s="19"/>
      <c r="G41" s="19"/>
      <c r="H41" s="20"/>
      <c r="I41" s="19"/>
      <c r="J41" s="19"/>
      <c r="K41" s="19"/>
      <c r="L41" s="19"/>
      <c r="M41" s="19"/>
    </row>
    <row r="42" spans="1:13" x14ac:dyDescent="0.25">
      <c r="E42" s="19"/>
      <c r="F42" s="19"/>
      <c r="G42" s="19"/>
      <c r="H42" s="20"/>
      <c r="I42" s="19"/>
      <c r="J42" s="19"/>
      <c r="K42" s="19"/>
      <c r="L42" s="19"/>
      <c r="M42" s="19"/>
    </row>
    <row r="43" spans="1:13" x14ac:dyDescent="0.25">
      <c r="E43" s="19"/>
      <c r="F43" s="19"/>
      <c r="G43" s="19"/>
      <c r="H43" s="20"/>
      <c r="I43" s="19"/>
      <c r="J43" s="19"/>
      <c r="K43" s="19"/>
      <c r="L43" s="19"/>
      <c r="M43" s="19"/>
    </row>
    <row r="44" spans="1:13" x14ac:dyDescent="0.25">
      <c r="E44" s="19"/>
      <c r="F44" s="19"/>
      <c r="G44" s="19"/>
      <c r="H44" s="20"/>
      <c r="I44" s="19"/>
      <c r="J44" s="19"/>
      <c r="K44" s="19"/>
      <c r="L44" s="19"/>
      <c r="M44" s="19"/>
    </row>
  </sheetData>
  <mergeCells count="11">
    <mergeCell ref="M26:M28"/>
    <mergeCell ref="J5:L5"/>
    <mergeCell ref="M6:M9"/>
    <mergeCell ref="M13:M17"/>
    <mergeCell ref="A1:D1"/>
    <mergeCell ref="J2:L4"/>
    <mergeCell ref="J1:L1"/>
    <mergeCell ref="M21:M25"/>
    <mergeCell ref="E5:G5"/>
    <mergeCell ref="M10:M12"/>
    <mergeCell ref="M18:M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Paul F Walintukan</cp:lastModifiedBy>
  <cp:lastPrinted>2024-12-03T14:41:38Z</cp:lastPrinted>
  <dcterms:created xsi:type="dcterms:W3CDTF">2015-12-09T00:06:02Z</dcterms:created>
  <dcterms:modified xsi:type="dcterms:W3CDTF">2024-12-03T14:43:49Z</dcterms:modified>
</cp:coreProperties>
</file>