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ixed RT" sheetId="1" r:id="rId1"/>
    <sheet name="trial and error" sheetId="2" r:id="rId2"/>
    <sheet name="optimal" sheetId="3" r:id="rId3"/>
    <sheet name="Sheet3" sheetId="4" r:id="rId4"/>
  </sheets>
  <definedNames>
    <definedName name="solver_adj" localSheetId="0" hidden="1">'fixed RT'!$B$18:$D$29</definedName>
    <definedName name="solver_adj" localSheetId="2" hidden="1">'optimal'!$B$18:$D$29</definedName>
    <definedName name="solver_adj" localSheetId="1" hidden="1">'trial and error'!$C$3:$D$14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lhs1" localSheetId="0" hidden="1">'fixed RT'!$B$18:$B$29</definedName>
    <definedName name="solver_lhs1" localSheetId="2" hidden="1">'optimal'!$B$18:$B$29</definedName>
    <definedName name="solver_lhs1" localSheetId="1" hidden="1">'trial and error'!$C$3:$C$14</definedName>
    <definedName name="solver_lhs2" localSheetId="0" hidden="1">'fixed RT'!$C$18:$C$29</definedName>
    <definedName name="solver_lhs2" localSheetId="2" hidden="1">'optimal'!$C$18:$C$29</definedName>
    <definedName name="solver_lhs2" localSheetId="1" hidden="1">'trial and error'!$D$3:$D$14</definedName>
    <definedName name="solver_lhs3" localSheetId="0" hidden="1">'fixed RT'!$G$18:$G$29</definedName>
    <definedName name="solver_lhs3" localSheetId="2" hidden="1">'optimal'!$G$18:$G$29</definedName>
    <definedName name="solver_lhs4" localSheetId="0" hidden="1">'fixed RT'!$B$18:$B$28</definedName>
    <definedName name="solver_lin" localSheetId="0" hidden="1">1</definedName>
    <definedName name="solver_lin" localSheetId="2" hidden="1">1</definedName>
    <definedName name="solver_lin" localSheetId="1" hidden="1">2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um" localSheetId="0" hidden="1">4</definedName>
    <definedName name="solver_num" localSheetId="2" hidden="1">3</definedName>
    <definedName name="solver_num" localSheetId="1" hidden="1">2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0" hidden="1">'fixed RT'!$J$18</definedName>
    <definedName name="solver_opt" localSheetId="2" hidden="1">'optimal'!$J$18</definedName>
    <definedName name="solver_opt" localSheetId="1" hidden="1">'trial and error'!$C$19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el1" localSheetId="0" hidden="1">1</definedName>
    <definedName name="solver_rel1" localSheetId="2" hidden="1">1</definedName>
    <definedName name="solver_rel1" localSheetId="1" hidden="1">1</definedName>
    <definedName name="solver_rel2" localSheetId="0" hidden="1">1</definedName>
    <definedName name="solver_rel2" localSheetId="2" hidden="1">1</definedName>
    <definedName name="solver_rel2" localSheetId="1" hidden="1">1</definedName>
    <definedName name="solver_rel3" localSheetId="0" hidden="1">2</definedName>
    <definedName name="solver_rel3" localSheetId="2" hidden="1">2</definedName>
    <definedName name="solver_rel4" localSheetId="0" hidden="1">2</definedName>
    <definedName name="solver_rhs1" localSheetId="0" hidden="1">'fixed RT'!$C$3:$C$14</definedName>
    <definedName name="solver_rhs1" localSheetId="2" hidden="1">'optimal'!$C$3:$C$14</definedName>
    <definedName name="solver_rhs1" localSheetId="1" hidden="1">2200</definedName>
    <definedName name="solver_rhs2" localSheetId="0" hidden="1">'fixed RT'!$D$3:$D$14</definedName>
    <definedName name="solver_rhs2" localSheetId="2" hidden="1">'optimal'!$D$3:$D$14</definedName>
    <definedName name="solver_rhs2" localSheetId="1" hidden="1">600</definedName>
    <definedName name="solver_rhs3" localSheetId="0" hidden="1">'fixed RT'!$B$3:$B$14</definedName>
    <definedName name="solver_rhs3" localSheetId="2" hidden="1">'optimal'!$B$3:$B$14</definedName>
    <definedName name="solver_rhs4" localSheetId="0" hidden="1">'fixed RT'!$B$19:$B$29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yp" localSheetId="0" hidden="1">2</definedName>
    <definedName name="solver_typ" localSheetId="2" hidden="1">2</definedName>
    <definedName name="solver_typ" localSheetId="1" hidden="1">2</definedName>
    <definedName name="solver_val" localSheetId="0" hidden="1">0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<sst xmlns="http://schemas.openxmlformats.org/spreadsheetml/2006/main" count="126" uniqueCount="32">
  <si>
    <t>month</t>
  </si>
  <si>
    <t>demand</t>
  </si>
  <si>
    <t>Reg Prod</t>
  </si>
  <si>
    <t>OT Prod</t>
  </si>
  <si>
    <t>Available</t>
  </si>
  <si>
    <t>Sold</t>
  </si>
  <si>
    <t>Inv</t>
  </si>
  <si>
    <t>Lost Sales</t>
  </si>
  <si>
    <t>initial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</si>
  <si>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</si>
  <si>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</si>
  <si>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</si>
  <si>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</si>
  <si>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</si>
  <si>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</si>
  <si>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</si>
  <si>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</si>
  <si>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</si>
  <si>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</si>
  <si>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</si>
  <si>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</si>
  <si>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</si>
  <si>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cost/item</t>
  </si>
  <si>
    <t>Total costs</t>
  </si>
  <si>
    <t>Month</t>
  </si>
  <si>
    <t xml:space="preserve">Reg Cap </t>
  </si>
  <si>
    <t>OT Cap</t>
  </si>
  <si>
    <t>Costs</t>
  </si>
  <si>
    <t>RT Prod</t>
  </si>
  <si>
    <t># sold</t>
  </si>
  <si>
    <t>total</t>
  </si>
  <si>
    <t>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</si>
</sst>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0" borderId="0" xfId="17" applyFill="1" applyAlignment="1">
      <alignment/>
    </xf>
    <xf numFmtId="44" fontId="0" fillId="0" borderId="0" xfId="17" applyAlignment="1">
      <alignment/>
    </xf>
    <xf numFmtId="165" fontId="0" fillId="4" borderId="0" xfId="17" applyNumberFormat="1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0" zoomScaleNormal="140" workbookViewId="0" topLeftCell="A1">
      <selection activeCell="J27" sqref="J27"/>
    </sheetView>
  </sheetViews>
  <sheetFormatPr defaultColWidth="9.140625" defaultRowHeight="12.75"/>
  <sheetData>
    <row r="1" ht="12.75">
      <c r="F1" t="s">
        <v>27</v>
      </c>
    </row>
    <row r="2" spans="1:8" ht="12.75">
      <c r="A2" t="s">
        <v>24</v>
      </c>
      <c r="B2" t="s">
        <v>1</v>
      </c>
      <c r="C2" t="s">
        <v>25</v>
      </c>
      <c r="D2" t="s">
        <v>26</v>
      </c>
      <c r="F2" t="s">
        <v>28</v>
      </c>
      <c r="G2" t="s">
        <v>3</v>
      </c>
      <c r="H2" t="s">
        <v>6</v>
      </c>
    </row>
    <row r="3" spans="1:8" ht="12.75">
      <c r="A3" t="s">
        <v>9</v>
      </c>
      <c r="B3" s="2">
        <v>1500</v>
      </c>
      <c r="C3" s="2">
        <v>2200</v>
      </c>
      <c r="D3" s="2">
        <v>600</v>
      </c>
      <c r="F3" s="2">
        <v>70</v>
      </c>
      <c r="G3" s="2">
        <v>76.5</v>
      </c>
      <c r="H3" s="2">
        <v>1.4</v>
      </c>
    </row>
    <row r="4" spans="1:8" ht="12.75">
      <c r="A4" t="s">
        <v>10</v>
      </c>
      <c r="B4" s="2">
        <v>1000</v>
      </c>
      <c r="C4" s="2">
        <v>2200</v>
      </c>
      <c r="D4" s="2">
        <v>600</v>
      </c>
      <c r="F4" s="2">
        <v>70</v>
      </c>
      <c r="G4" s="2">
        <v>76.5</v>
      </c>
      <c r="H4" s="2">
        <v>1.4</v>
      </c>
    </row>
    <row r="5" spans="1:8" ht="12.75">
      <c r="A5" t="s">
        <v>11</v>
      </c>
      <c r="B5" s="2">
        <v>1900</v>
      </c>
      <c r="C5" s="2">
        <v>2200</v>
      </c>
      <c r="D5" s="2">
        <v>600</v>
      </c>
      <c r="F5" s="2">
        <v>70</v>
      </c>
      <c r="G5" s="2">
        <v>76.5</v>
      </c>
      <c r="H5" s="2">
        <v>1.4</v>
      </c>
    </row>
    <row r="6" spans="1:8" ht="12.75">
      <c r="A6" t="s">
        <v>12</v>
      </c>
      <c r="B6" s="2">
        <v>2600</v>
      </c>
      <c r="C6" s="2">
        <v>2200</v>
      </c>
      <c r="D6" s="2">
        <v>600</v>
      </c>
      <c r="F6" s="2">
        <v>70</v>
      </c>
      <c r="G6" s="2">
        <v>76.5</v>
      </c>
      <c r="H6" s="2">
        <v>1.4</v>
      </c>
    </row>
    <row r="7" spans="1:8" ht="12.75">
      <c r="A7" t="s">
        <v>13</v>
      </c>
      <c r="B7" s="2">
        <v>2800</v>
      </c>
      <c r="C7" s="2">
        <v>2200</v>
      </c>
      <c r="D7" s="2">
        <v>600</v>
      </c>
      <c r="F7" s="2">
        <v>70</v>
      </c>
      <c r="G7" s="2">
        <v>76.5</v>
      </c>
      <c r="H7" s="2">
        <v>1.4</v>
      </c>
    </row>
    <row r="8" spans="1:8" ht="12.75">
      <c r="A8" t="s">
        <v>14</v>
      </c>
      <c r="B8" s="2">
        <v>3100</v>
      </c>
      <c r="C8" s="2">
        <v>2200</v>
      </c>
      <c r="D8" s="2">
        <v>600</v>
      </c>
      <c r="F8" s="2">
        <v>70</v>
      </c>
      <c r="G8" s="2">
        <v>76.5</v>
      </c>
      <c r="H8" s="2">
        <v>1.4</v>
      </c>
    </row>
    <row r="9" spans="1:8" ht="12.75">
      <c r="A9" t="s">
        <v>15</v>
      </c>
      <c r="B9" s="2">
        <v>3200</v>
      </c>
      <c r="C9" s="2">
        <v>2200</v>
      </c>
      <c r="D9" s="2">
        <v>600</v>
      </c>
      <c r="F9" s="2">
        <v>70</v>
      </c>
      <c r="G9" s="2">
        <v>76.5</v>
      </c>
      <c r="H9" s="2">
        <v>1.4</v>
      </c>
    </row>
    <row r="10" spans="1:8" ht="12.75">
      <c r="A10" t="s">
        <v>16</v>
      </c>
      <c r="B10" s="2">
        <v>3000</v>
      </c>
      <c r="C10" s="2">
        <v>2200</v>
      </c>
      <c r="D10" s="2">
        <v>600</v>
      </c>
      <c r="F10" s="2">
        <v>70</v>
      </c>
      <c r="G10" s="2">
        <v>76.5</v>
      </c>
      <c r="H10" s="2">
        <v>1.4</v>
      </c>
    </row>
    <row r="11" spans="1:8" ht="12.75">
      <c r="A11" t="s">
        <v>17</v>
      </c>
      <c r="B11" s="2">
        <v>2000</v>
      </c>
      <c r="C11" s="2">
        <v>2200</v>
      </c>
      <c r="D11" s="2">
        <v>600</v>
      </c>
      <c r="F11" s="2">
        <v>70</v>
      </c>
      <c r="G11" s="2">
        <v>76.5</v>
      </c>
      <c r="H11" s="2">
        <v>1.4</v>
      </c>
    </row>
    <row r="12" spans="1:8" ht="12.75">
      <c r="A12" t="s">
        <v>18</v>
      </c>
      <c r="B12" s="2">
        <v>1000</v>
      </c>
      <c r="C12" s="2">
        <v>2200</v>
      </c>
      <c r="D12" s="2">
        <v>600</v>
      </c>
      <c r="F12" s="2">
        <v>70</v>
      </c>
      <c r="G12" s="2">
        <v>76.5</v>
      </c>
      <c r="H12" s="2">
        <v>1.4</v>
      </c>
    </row>
    <row r="13" spans="1:8" ht="12.75">
      <c r="A13" t="s">
        <v>19</v>
      </c>
      <c r="B13" s="2">
        <v>1800</v>
      </c>
      <c r="C13" s="2">
        <v>2200</v>
      </c>
      <c r="D13" s="2">
        <v>600</v>
      </c>
      <c r="F13" s="2">
        <v>70</v>
      </c>
      <c r="G13" s="2">
        <v>76.5</v>
      </c>
      <c r="H13" s="2">
        <v>1.4</v>
      </c>
    </row>
    <row r="14" spans="1:8" ht="12.75">
      <c r="A14" t="s">
        <v>20</v>
      </c>
      <c r="B14" s="2">
        <v>2200</v>
      </c>
      <c r="C14" s="2">
        <v>2200</v>
      </c>
      <c r="D14" s="2">
        <v>600</v>
      </c>
      <c r="F14" s="2">
        <v>70</v>
      </c>
      <c r="G14" s="2">
        <v>76.5</v>
      </c>
      <c r="H14" s="2">
        <v>1.4</v>
      </c>
    </row>
    <row r="16" spans="2:4" ht="12.75">
      <c r="B16" t="s">
        <v>28</v>
      </c>
      <c r="C16" t="s">
        <v>3</v>
      </c>
      <c r="D16" t="s">
        <v>6</v>
      </c>
    </row>
    <row r="17" spans="1:10" ht="12.75">
      <c r="A17" t="s">
        <v>8</v>
      </c>
      <c r="D17" s="2">
        <v>1000</v>
      </c>
      <c r="G17" t="s">
        <v>29</v>
      </c>
      <c r="J17" t="s">
        <v>31</v>
      </c>
    </row>
    <row r="18" spans="1:10" ht="12.75">
      <c r="A18" t="s">
        <v>9</v>
      </c>
      <c r="B18" s="1">
        <v>1666.6666666617718</v>
      </c>
      <c r="C18" s="1">
        <v>566.666666644521</v>
      </c>
      <c r="D18" s="1">
        <v>1733.3333333078508</v>
      </c>
      <c r="F18" t="s">
        <v>9</v>
      </c>
      <c r="G18" s="6">
        <f aca="true" t="shared" si="0" ref="G18:G29">D17+B18+C18-D18</f>
        <v>1499.999999998442</v>
      </c>
      <c r="I18" t="s">
        <v>30</v>
      </c>
      <c r="J18" s="7">
        <f>SUMPRODUCT(F3:H14,B18:D29)</f>
        <v>1814276.6666615189</v>
      </c>
    </row>
    <row r="19" spans="1:7" ht="12.75">
      <c r="A19" t="s">
        <v>10</v>
      </c>
      <c r="B19" s="1">
        <v>1666.666666662137</v>
      </c>
      <c r="C19" s="1">
        <v>600</v>
      </c>
      <c r="D19" s="1">
        <v>2999.99999998163</v>
      </c>
      <c r="F19" t="s">
        <v>10</v>
      </c>
      <c r="G19" s="6">
        <f t="shared" si="0"/>
        <v>999.9999999883576</v>
      </c>
    </row>
    <row r="20" spans="1:10" ht="12.75">
      <c r="A20" t="s">
        <v>11</v>
      </c>
      <c r="B20" s="1">
        <v>1666.6666666621375</v>
      </c>
      <c r="C20" s="1">
        <v>600</v>
      </c>
      <c r="D20" s="1">
        <v>3366.6666666556553</v>
      </c>
      <c r="F20" t="s">
        <v>11</v>
      </c>
      <c r="G20" s="6">
        <f t="shared" si="0"/>
        <v>1899.9999999881124</v>
      </c>
      <c r="J20">
        <v>1778640</v>
      </c>
    </row>
    <row r="21" spans="1:7" ht="12.75">
      <c r="A21" t="s">
        <v>12</v>
      </c>
      <c r="B21" s="1">
        <v>1666.666666662138</v>
      </c>
      <c r="C21" s="1">
        <v>600</v>
      </c>
      <c r="D21" s="1">
        <v>3033.33333333548</v>
      </c>
      <c r="F21" t="s">
        <v>12</v>
      </c>
      <c r="G21" s="6">
        <f t="shared" si="0"/>
        <v>2599.9999999823135</v>
      </c>
    </row>
    <row r="22" spans="1:7" ht="12.75">
      <c r="A22" t="s">
        <v>13</v>
      </c>
      <c r="B22" s="1">
        <v>1666.6666666621384</v>
      </c>
      <c r="C22" s="1">
        <v>600</v>
      </c>
      <c r="D22" s="1">
        <v>2500.000000009545</v>
      </c>
      <c r="F22" t="s">
        <v>13</v>
      </c>
      <c r="G22" s="6">
        <f t="shared" si="0"/>
        <v>2799.999999988073</v>
      </c>
    </row>
    <row r="23" spans="1:10" ht="12.75">
      <c r="A23" t="s">
        <v>14</v>
      </c>
      <c r="B23" s="1">
        <v>1666.6666666621388</v>
      </c>
      <c r="C23" s="1">
        <v>600</v>
      </c>
      <c r="D23" s="1">
        <v>1666.6666666757244</v>
      </c>
      <c r="F23" t="s">
        <v>14</v>
      </c>
      <c r="G23" s="6">
        <f t="shared" si="0"/>
        <v>3099.999999995959</v>
      </c>
      <c r="J23">
        <f>J18-J20</f>
        <v>35636.66666151886</v>
      </c>
    </row>
    <row r="24" spans="1:7" ht="12.75">
      <c r="A24" t="s">
        <v>15</v>
      </c>
      <c r="B24" s="1">
        <v>1666.6666666621393</v>
      </c>
      <c r="C24" s="1">
        <v>600</v>
      </c>
      <c r="D24" s="1">
        <v>733.3333333378603</v>
      </c>
      <c r="F24" t="s">
        <v>15</v>
      </c>
      <c r="G24" s="6">
        <f t="shared" si="0"/>
        <v>3200.0000000000036</v>
      </c>
    </row>
    <row r="25" spans="1:7" ht="12.75">
      <c r="A25" t="s">
        <v>16</v>
      </c>
      <c r="B25" s="1">
        <v>1666.6666666621393</v>
      </c>
      <c r="C25" s="1">
        <v>600</v>
      </c>
      <c r="D25" s="1">
        <v>0</v>
      </c>
      <c r="F25" t="s">
        <v>16</v>
      </c>
      <c r="G25" s="6">
        <f t="shared" si="0"/>
        <v>2999.9999999999995</v>
      </c>
    </row>
    <row r="26" spans="1:7" ht="12.75">
      <c r="A26" t="s">
        <v>17</v>
      </c>
      <c r="B26" s="1">
        <v>1666.6666666627</v>
      </c>
      <c r="C26" s="1">
        <v>333.3333333376789</v>
      </c>
      <c r="D26" s="1">
        <v>0</v>
      </c>
      <c r="F26" t="s">
        <v>17</v>
      </c>
      <c r="G26" s="6">
        <f t="shared" si="0"/>
        <v>2000.0000000003788</v>
      </c>
    </row>
    <row r="27" spans="1:7" ht="12.75">
      <c r="A27" t="s">
        <v>18</v>
      </c>
      <c r="B27" s="1">
        <v>1666.6666666624724</v>
      </c>
      <c r="C27" s="1">
        <v>0</v>
      </c>
      <c r="D27" s="1">
        <v>666.6666666632303</v>
      </c>
      <c r="F27" t="s">
        <v>18</v>
      </c>
      <c r="G27" s="6">
        <f t="shared" si="0"/>
        <v>999.999999999242</v>
      </c>
    </row>
    <row r="28" spans="1:7" ht="12.75">
      <c r="A28" t="s">
        <v>19</v>
      </c>
      <c r="B28" s="1">
        <v>1666.6666666626709</v>
      </c>
      <c r="C28" s="1">
        <v>0</v>
      </c>
      <c r="D28" s="8">
        <v>533.3333333257334</v>
      </c>
      <c r="F28" t="s">
        <v>19</v>
      </c>
      <c r="G28" s="6">
        <f t="shared" si="0"/>
        <v>1800.0000000001678</v>
      </c>
    </row>
    <row r="29" spans="1:7" ht="12.75">
      <c r="A29" t="s">
        <v>20</v>
      </c>
      <c r="B29" s="1">
        <v>1666.6666666621397</v>
      </c>
      <c r="C29" s="1">
        <v>0</v>
      </c>
      <c r="D29" s="1">
        <v>0</v>
      </c>
      <c r="F29" t="s">
        <v>20</v>
      </c>
      <c r="G29" s="6">
        <f t="shared" si="0"/>
        <v>2199.9999999878733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40" zoomScaleNormal="140" workbookViewId="0" topLeftCell="A1">
      <selection activeCell="B3" sqref="B3:B14"/>
    </sheetView>
  </sheetViews>
  <sheetFormatPr defaultColWidth="9.140625" defaultRowHeight="12.75"/>
  <cols>
    <col min="2" max="2" width="10.57421875" style="0" customWidth="1"/>
    <col min="3" max="3" width="13.421875" style="0" customWidth="1"/>
    <col min="8" max="8" width="10.281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7" ht="12.75">
      <c r="A2" t="s">
        <v>8</v>
      </c>
      <c r="G2" s="2">
        <v>1000</v>
      </c>
    </row>
    <row r="3" spans="1:11" ht="12.75">
      <c r="A3" t="s">
        <v>9</v>
      </c>
      <c r="B3" s="2">
        <v>1500</v>
      </c>
      <c r="C3" s="1">
        <v>2000</v>
      </c>
      <c r="D3" s="1">
        <v>0</v>
      </c>
      <c r="E3">
        <f>G2+C3+D3</f>
        <v>3000</v>
      </c>
      <c r="F3">
        <f>IF(E3&gt;B3,B3,E3)</f>
        <v>1500</v>
      </c>
      <c r="G3">
        <f>E3-F3</f>
        <v>1500</v>
      </c>
      <c r="H3">
        <f>IF(E3&lt;B3,B3-E3,0)</f>
        <v>0</v>
      </c>
      <c r="J3" s="1">
        <v>2000</v>
      </c>
      <c r="K3" s="1">
        <v>0</v>
      </c>
    </row>
    <row r="4" spans="1:11" ht="12.75">
      <c r="A4" t="s">
        <v>10</v>
      </c>
      <c r="B4" s="2">
        <v>1000</v>
      </c>
      <c r="C4" s="1">
        <v>2000</v>
      </c>
      <c r="D4" s="1">
        <v>0</v>
      </c>
      <c r="E4">
        <f aca="true" t="shared" si="0" ref="E4:E14">G3+C4+D4</f>
        <v>3500</v>
      </c>
      <c r="F4">
        <f aca="true" t="shared" si="1" ref="F4:F14">IF(E4&gt;B4,B4,E4)</f>
        <v>1000</v>
      </c>
      <c r="G4">
        <f aca="true" t="shared" si="2" ref="G4:G14">E4-F4</f>
        <v>2500</v>
      </c>
      <c r="H4">
        <f aca="true" t="shared" si="3" ref="H4:H14">IF(E4&lt;B4,B4-E4,0)</f>
        <v>0</v>
      </c>
      <c r="J4" s="1">
        <v>2000</v>
      </c>
      <c r="K4" s="1">
        <v>0</v>
      </c>
    </row>
    <row r="5" spans="1:11" ht="12.75">
      <c r="A5" t="s">
        <v>11</v>
      </c>
      <c r="B5" s="2">
        <v>1900</v>
      </c>
      <c r="C5" s="1">
        <v>2200</v>
      </c>
      <c r="D5" s="1">
        <v>0</v>
      </c>
      <c r="E5">
        <f t="shared" si="0"/>
        <v>4700</v>
      </c>
      <c r="F5">
        <f t="shared" si="1"/>
        <v>1900</v>
      </c>
      <c r="G5">
        <f t="shared" si="2"/>
        <v>2800</v>
      </c>
      <c r="H5">
        <f t="shared" si="3"/>
        <v>0</v>
      </c>
      <c r="J5" s="1">
        <v>2200</v>
      </c>
      <c r="K5" s="1">
        <v>0</v>
      </c>
    </row>
    <row r="6" spans="1:11" ht="12.75">
      <c r="A6" t="s">
        <v>12</v>
      </c>
      <c r="B6" s="2">
        <v>2600</v>
      </c>
      <c r="C6" s="1">
        <v>2200</v>
      </c>
      <c r="D6" s="1">
        <v>0</v>
      </c>
      <c r="E6">
        <f t="shared" si="0"/>
        <v>5000</v>
      </c>
      <c r="F6">
        <f t="shared" si="1"/>
        <v>2600</v>
      </c>
      <c r="G6">
        <f t="shared" si="2"/>
        <v>2400</v>
      </c>
      <c r="H6">
        <f t="shared" si="3"/>
        <v>0</v>
      </c>
      <c r="J6" s="1">
        <v>2200</v>
      </c>
      <c r="K6" s="1">
        <v>0</v>
      </c>
    </row>
    <row r="7" spans="1:11" ht="12.75">
      <c r="A7" t="s">
        <v>13</v>
      </c>
      <c r="B7" s="2">
        <v>2800</v>
      </c>
      <c r="C7" s="1">
        <v>2200</v>
      </c>
      <c r="D7" s="1">
        <v>0</v>
      </c>
      <c r="E7">
        <f t="shared" si="0"/>
        <v>4600</v>
      </c>
      <c r="F7">
        <f t="shared" si="1"/>
        <v>2800</v>
      </c>
      <c r="G7">
        <f t="shared" si="2"/>
        <v>1800</v>
      </c>
      <c r="H7">
        <f t="shared" si="3"/>
        <v>0</v>
      </c>
      <c r="J7" s="1">
        <v>2200</v>
      </c>
      <c r="K7" s="1">
        <v>0</v>
      </c>
    </row>
    <row r="8" spans="1:11" ht="12.75">
      <c r="A8" t="s">
        <v>14</v>
      </c>
      <c r="B8" s="2">
        <v>3100</v>
      </c>
      <c r="C8" s="1">
        <v>2200</v>
      </c>
      <c r="D8" s="1">
        <v>0</v>
      </c>
      <c r="E8">
        <f t="shared" si="0"/>
        <v>4000</v>
      </c>
      <c r="F8">
        <f t="shared" si="1"/>
        <v>3100</v>
      </c>
      <c r="G8">
        <f t="shared" si="2"/>
        <v>900</v>
      </c>
      <c r="H8">
        <f t="shared" si="3"/>
        <v>0</v>
      </c>
      <c r="J8" s="1">
        <v>2200</v>
      </c>
      <c r="K8" s="1">
        <v>0</v>
      </c>
    </row>
    <row r="9" spans="1:11" ht="12.75">
      <c r="A9" t="s">
        <v>15</v>
      </c>
      <c r="B9" s="2">
        <v>3200</v>
      </c>
      <c r="C9" s="1">
        <v>2200</v>
      </c>
      <c r="D9" s="1">
        <v>300</v>
      </c>
      <c r="E9">
        <f t="shared" si="0"/>
        <v>3400</v>
      </c>
      <c r="F9">
        <f t="shared" si="1"/>
        <v>3200</v>
      </c>
      <c r="G9">
        <f t="shared" si="2"/>
        <v>200</v>
      </c>
      <c r="H9">
        <f t="shared" si="3"/>
        <v>0</v>
      </c>
      <c r="J9" s="1">
        <v>2200</v>
      </c>
      <c r="K9" s="1">
        <v>300</v>
      </c>
    </row>
    <row r="10" spans="1:11" ht="12.75">
      <c r="A10" t="s">
        <v>16</v>
      </c>
      <c r="B10" s="2">
        <v>3000</v>
      </c>
      <c r="C10" s="1">
        <v>2200</v>
      </c>
      <c r="D10" s="1">
        <v>600</v>
      </c>
      <c r="E10">
        <f t="shared" si="0"/>
        <v>3000</v>
      </c>
      <c r="F10">
        <f t="shared" si="1"/>
        <v>3000</v>
      </c>
      <c r="G10">
        <f t="shared" si="2"/>
        <v>0</v>
      </c>
      <c r="H10">
        <f t="shared" si="3"/>
        <v>0</v>
      </c>
      <c r="J10" s="1">
        <v>2200</v>
      </c>
      <c r="K10" s="1">
        <v>600</v>
      </c>
    </row>
    <row r="11" spans="1:11" ht="12.75">
      <c r="A11" t="s">
        <v>17</v>
      </c>
      <c r="B11" s="2">
        <v>2000</v>
      </c>
      <c r="C11" s="1">
        <v>2000</v>
      </c>
      <c r="D11" s="1">
        <v>0</v>
      </c>
      <c r="E11">
        <f t="shared" si="0"/>
        <v>2000</v>
      </c>
      <c r="F11">
        <f t="shared" si="1"/>
        <v>2000</v>
      </c>
      <c r="G11">
        <f t="shared" si="2"/>
        <v>0</v>
      </c>
      <c r="H11">
        <f t="shared" si="3"/>
        <v>0</v>
      </c>
      <c r="J11" s="1">
        <v>2000</v>
      </c>
      <c r="K11" s="1">
        <v>0</v>
      </c>
    </row>
    <row r="12" spans="1:11" ht="12.75">
      <c r="A12" t="s">
        <v>18</v>
      </c>
      <c r="B12" s="2">
        <v>1000</v>
      </c>
      <c r="C12" s="1">
        <v>1000</v>
      </c>
      <c r="D12" s="1">
        <v>0</v>
      </c>
      <c r="E12">
        <f t="shared" si="0"/>
        <v>1000</v>
      </c>
      <c r="F12">
        <f t="shared" si="1"/>
        <v>1000</v>
      </c>
      <c r="G12">
        <f t="shared" si="2"/>
        <v>0</v>
      </c>
      <c r="H12">
        <f t="shared" si="3"/>
        <v>0</v>
      </c>
      <c r="J12" s="1">
        <v>1000</v>
      </c>
      <c r="K12" s="1">
        <v>0</v>
      </c>
    </row>
    <row r="13" spans="1:11" ht="12.75">
      <c r="A13" t="s">
        <v>19</v>
      </c>
      <c r="B13" s="2">
        <v>1800</v>
      </c>
      <c r="C13" s="1">
        <v>1800</v>
      </c>
      <c r="D13" s="1">
        <v>0</v>
      </c>
      <c r="E13">
        <f t="shared" si="0"/>
        <v>1800</v>
      </c>
      <c r="F13">
        <f t="shared" si="1"/>
        <v>1800</v>
      </c>
      <c r="G13">
        <f t="shared" si="2"/>
        <v>0</v>
      </c>
      <c r="H13">
        <f t="shared" si="3"/>
        <v>0</v>
      </c>
      <c r="J13" s="1">
        <v>1800</v>
      </c>
      <c r="K13" s="1">
        <v>0</v>
      </c>
    </row>
    <row r="14" spans="1:11" ht="12.75">
      <c r="A14" t="s">
        <v>20</v>
      </c>
      <c r="B14" s="2">
        <v>2200</v>
      </c>
      <c r="C14" s="1">
        <v>2200</v>
      </c>
      <c r="D14" s="1">
        <v>0</v>
      </c>
      <c r="E14">
        <f t="shared" si="0"/>
        <v>2200</v>
      </c>
      <c r="F14">
        <f t="shared" si="1"/>
        <v>2200</v>
      </c>
      <c r="G14">
        <f t="shared" si="2"/>
        <v>0</v>
      </c>
      <c r="H14">
        <f t="shared" si="3"/>
        <v>0</v>
      </c>
      <c r="J14" s="1">
        <v>2200</v>
      </c>
      <c r="K14" s="1">
        <v>0</v>
      </c>
    </row>
    <row r="16" spans="1:8" ht="12.75">
      <c r="A16" t="s">
        <v>21</v>
      </c>
      <c r="C16">
        <f>SUM(C3:C14)</f>
        <v>24200</v>
      </c>
      <c r="D16">
        <f>SUM(D3:D14)</f>
        <v>900</v>
      </c>
      <c r="G16">
        <f>SUM(G3:G14)</f>
        <v>12100</v>
      </c>
      <c r="H16">
        <f>SUM(H3:H14)</f>
        <v>0</v>
      </c>
    </row>
    <row r="17" spans="1:8" ht="12.75">
      <c r="A17" t="s">
        <v>22</v>
      </c>
      <c r="C17" s="3">
        <v>70</v>
      </c>
      <c r="D17" s="3">
        <v>76.5</v>
      </c>
      <c r="G17" s="4">
        <v>1.4</v>
      </c>
      <c r="H17" s="4">
        <v>90</v>
      </c>
    </row>
    <row r="19" spans="2:5" ht="12.75">
      <c r="B19" t="s">
        <v>23</v>
      </c>
      <c r="C19" s="5">
        <f>SUMPRODUCT(C16:H16,C17:H17)</f>
        <v>1779790</v>
      </c>
      <c r="E19">
        <v>1779790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0" zoomScaleNormal="140" workbookViewId="0" topLeftCell="A13">
      <selection activeCell="E16" sqref="E16"/>
    </sheetView>
  </sheetViews>
  <sheetFormatPr defaultColWidth="9.140625" defaultRowHeight="12.75"/>
  <sheetData>
    <row r="1" ht="12.75">
      <c r="F1" t="s">
        <v>27</v>
      </c>
    </row>
    <row r="2" spans="1:8" ht="12.75">
      <c r="A2" t="s">
        <v>24</v>
      </c>
      <c r="B2" t="s">
        <v>1</v>
      </c>
      <c r="C2" t="s">
        <v>25</v>
      </c>
      <c r="D2" t="s">
        <v>26</v>
      </c>
      <c r="F2" t="s">
        <v>28</v>
      </c>
      <c r="G2" t="s">
        <v>3</v>
      </c>
      <c r="H2" t="s">
        <v>6</v>
      </c>
    </row>
    <row r="3" spans="1:8" ht="12.75">
      <c r="A3" t="s">
        <v>9</v>
      </c>
      <c r="B3" s="2">
        <v>1500</v>
      </c>
      <c r="C3" s="2">
        <v>2200</v>
      </c>
      <c r="D3" s="2">
        <v>600</v>
      </c>
      <c r="F3" s="2">
        <v>70</v>
      </c>
      <c r="G3" s="2">
        <v>76.5</v>
      </c>
      <c r="H3" s="2">
        <v>1.4</v>
      </c>
    </row>
    <row r="4" spans="1:8" ht="12.75">
      <c r="A4" t="s">
        <v>10</v>
      </c>
      <c r="B4" s="2">
        <v>1000</v>
      </c>
      <c r="C4" s="2">
        <v>2200</v>
      </c>
      <c r="D4" s="2">
        <v>600</v>
      </c>
      <c r="F4" s="2">
        <v>70</v>
      </c>
      <c r="G4" s="2">
        <v>76.5</v>
      </c>
      <c r="H4" s="2">
        <v>1.4</v>
      </c>
    </row>
    <row r="5" spans="1:8" ht="12.75">
      <c r="A5" t="s">
        <v>11</v>
      </c>
      <c r="B5" s="2">
        <v>1900</v>
      </c>
      <c r="C5" s="2">
        <v>2200</v>
      </c>
      <c r="D5" s="2">
        <v>600</v>
      </c>
      <c r="F5" s="2">
        <v>70</v>
      </c>
      <c r="G5" s="2">
        <v>76.5</v>
      </c>
      <c r="H5" s="2">
        <v>1.4</v>
      </c>
    </row>
    <row r="6" spans="1:8" ht="12.75">
      <c r="A6" t="s">
        <v>12</v>
      </c>
      <c r="B6" s="2">
        <v>2600</v>
      </c>
      <c r="C6" s="2">
        <v>2200</v>
      </c>
      <c r="D6" s="2">
        <v>600</v>
      </c>
      <c r="F6" s="2">
        <v>70</v>
      </c>
      <c r="G6" s="2">
        <v>76.5</v>
      </c>
      <c r="H6" s="2">
        <v>1.4</v>
      </c>
    </row>
    <row r="7" spans="1:8" ht="12.75">
      <c r="A7" t="s">
        <v>13</v>
      </c>
      <c r="B7" s="2">
        <v>2800</v>
      </c>
      <c r="C7" s="2">
        <v>2200</v>
      </c>
      <c r="D7" s="2">
        <v>600</v>
      </c>
      <c r="F7" s="2">
        <v>70</v>
      </c>
      <c r="G7" s="2">
        <v>76.5</v>
      </c>
      <c r="H7" s="2">
        <v>1.4</v>
      </c>
    </row>
    <row r="8" spans="1:8" ht="12.75">
      <c r="A8" t="s">
        <v>14</v>
      </c>
      <c r="B8" s="2">
        <v>3100</v>
      </c>
      <c r="C8" s="2">
        <v>2200</v>
      </c>
      <c r="D8" s="2">
        <v>600</v>
      </c>
      <c r="F8" s="2">
        <v>70</v>
      </c>
      <c r="G8" s="2">
        <v>76.5</v>
      </c>
      <c r="H8" s="2">
        <v>1.4</v>
      </c>
    </row>
    <row r="9" spans="1:8" ht="12.75">
      <c r="A9" t="s">
        <v>15</v>
      </c>
      <c r="B9" s="2">
        <v>3200</v>
      </c>
      <c r="C9" s="2">
        <v>2200</v>
      </c>
      <c r="D9" s="2">
        <v>600</v>
      </c>
      <c r="F9" s="2">
        <v>70</v>
      </c>
      <c r="G9" s="2">
        <v>76.5</v>
      </c>
      <c r="H9" s="2">
        <v>1.4</v>
      </c>
    </row>
    <row r="10" spans="1:8" ht="12.75">
      <c r="A10" t="s">
        <v>16</v>
      </c>
      <c r="B10" s="2">
        <v>3000</v>
      </c>
      <c r="C10" s="2">
        <v>2200</v>
      </c>
      <c r="D10" s="2">
        <v>600</v>
      </c>
      <c r="F10" s="2">
        <v>70</v>
      </c>
      <c r="G10" s="2">
        <v>76.5</v>
      </c>
      <c r="H10" s="2">
        <v>1.4</v>
      </c>
    </row>
    <row r="11" spans="1:8" ht="12.75">
      <c r="A11" t="s">
        <v>17</v>
      </c>
      <c r="B11" s="2">
        <v>2000</v>
      </c>
      <c r="C11" s="2">
        <v>2200</v>
      </c>
      <c r="D11" s="2">
        <v>600</v>
      </c>
      <c r="F11" s="2">
        <v>70</v>
      </c>
      <c r="G11" s="2">
        <v>76.5</v>
      </c>
      <c r="H11" s="2">
        <v>1.4</v>
      </c>
    </row>
    <row r="12" spans="1:8" ht="12.75">
      <c r="A12" t="s">
        <v>18</v>
      </c>
      <c r="B12" s="2">
        <v>1000</v>
      </c>
      <c r="C12" s="2">
        <v>2200</v>
      </c>
      <c r="D12" s="2">
        <v>600</v>
      </c>
      <c r="F12" s="2">
        <v>70</v>
      </c>
      <c r="G12" s="2">
        <v>76.5</v>
      </c>
      <c r="H12" s="2">
        <v>1.4</v>
      </c>
    </row>
    <row r="13" spans="1:8" ht="12.75">
      <c r="A13" t="s">
        <v>19</v>
      </c>
      <c r="B13" s="2">
        <v>1800</v>
      </c>
      <c r="C13" s="2">
        <v>2200</v>
      </c>
      <c r="D13" s="2">
        <v>600</v>
      </c>
      <c r="F13" s="2">
        <v>70</v>
      </c>
      <c r="G13" s="2">
        <v>76.5</v>
      </c>
      <c r="H13" s="2">
        <v>1.4</v>
      </c>
    </row>
    <row r="14" spans="1:8" ht="12.75">
      <c r="A14" t="s">
        <v>20</v>
      </c>
      <c r="B14" s="2">
        <v>2200</v>
      </c>
      <c r="C14" s="2">
        <v>2200</v>
      </c>
      <c r="D14" s="2">
        <v>600</v>
      </c>
      <c r="F14" s="2">
        <v>70</v>
      </c>
      <c r="G14" s="2">
        <v>76.5</v>
      </c>
      <c r="H14" s="2">
        <v>1.4</v>
      </c>
    </row>
    <row r="16" spans="2:4" ht="12.75">
      <c r="B16" t="s">
        <v>28</v>
      </c>
      <c r="C16" t="s">
        <v>3</v>
      </c>
      <c r="D16" t="s">
        <v>6</v>
      </c>
    </row>
    <row r="17" spans="1:10" ht="12.75">
      <c r="A17" t="s">
        <v>8</v>
      </c>
      <c r="D17" s="2">
        <v>1000</v>
      </c>
      <c r="G17" t="s">
        <v>29</v>
      </c>
      <c r="J17" t="s">
        <v>31</v>
      </c>
    </row>
    <row r="18" spans="1:10" ht="12.75">
      <c r="A18" t="s">
        <v>9</v>
      </c>
      <c r="B18" s="1">
        <v>899.9999989909188</v>
      </c>
      <c r="C18" s="1">
        <v>0</v>
      </c>
      <c r="D18" s="1">
        <v>400.0000000000032</v>
      </c>
      <c r="F18" t="s">
        <v>9</v>
      </c>
      <c r="G18" s="6">
        <f>D17+B18+C18-D18</f>
        <v>1499.9999989909156</v>
      </c>
      <c r="I18" t="s">
        <v>30</v>
      </c>
      <c r="J18" s="7">
        <f>SUMPRODUCT(F3:H14,B18:D29)</f>
        <v>1778639.9999293643</v>
      </c>
    </row>
    <row r="19" spans="1:7" ht="12.75">
      <c r="A19" t="s">
        <v>10</v>
      </c>
      <c r="B19" s="1">
        <v>2200</v>
      </c>
      <c r="C19" s="1">
        <v>0</v>
      </c>
      <c r="D19" s="1">
        <v>1600</v>
      </c>
      <c r="F19" t="s">
        <v>10</v>
      </c>
      <c r="G19" s="6">
        <f aca="true" t="shared" si="0" ref="G19:G29">D18+B19+C19-D19</f>
        <v>1000.0000000000032</v>
      </c>
    </row>
    <row r="20" spans="1:10" ht="12.75">
      <c r="A20" t="s">
        <v>11</v>
      </c>
      <c r="B20" s="1">
        <v>2200</v>
      </c>
      <c r="C20" s="1">
        <v>0</v>
      </c>
      <c r="D20" s="1">
        <v>1900</v>
      </c>
      <c r="F20" t="s">
        <v>11</v>
      </c>
      <c r="G20" s="6">
        <f t="shared" si="0"/>
        <v>1900</v>
      </c>
      <c r="J20">
        <v>1778640</v>
      </c>
    </row>
    <row r="21" spans="1:7" ht="12.75">
      <c r="A21" t="s">
        <v>12</v>
      </c>
      <c r="B21" s="1">
        <v>2200</v>
      </c>
      <c r="C21" s="1">
        <v>0</v>
      </c>
      <c r="D21" s="1">
        <v>1500</v>
      </c>
      <c r="F21" t="s">
        <v>12</v>
      </c>
      <c r="G21" s="6">
        <f t="shared" si="0"/>
        <v>2600</v>
      </c>
    </row>
    <row r="22" spans="1:7" ht="12.75">
      <c r="A22" t="s">
        <v>13</v>
      </c>
      <c r="B22" s="1">
        <v>2200</v>
      </c>
      <c r="C22" s="1">
        <v>0</v>
      </c>
      <c r="D22" s="1">
        <v>900.0000000000018</v>
      </c>
      <c r="F22" t="s">
        <v>13</v>
      </c>
      <c r="G22" s="6">
        <f t="shared" si="0"/>
        <v>2799.999999999998</v>
      </c>
    </row>
    <row r="23" spans="1:7" ht="12.75">
      <c r="A23" t="s">
        <v>14</v>
      </c>
      <c r="B23" s="1">
        <v>2200</v>
      </c>
      <c r="C23" s="1">
        <v>600</v>
      </c>
      <c r="D23" s="1">
        <v>600.0000000000014</v>
      </c>
      <c r="F23" t="s">
        <v>14</v>
      </c>
      <c r="G23" s="6">
        <f t="shared" si="0"/>
        <v>3100.0000000000005</v>
      </c>
    </row>
    <row r="24" spans="1:7" ht="12.75">
      <c r="A24" t="s">
        <v>15</v>
      </c>
      <c r="B24" s="1">
        <v>2200</v>
      </c>
      <c r="C24" s="1">
        <v>600</v>
      </c>
      <c r="D24" s="1">
        <v>200</v>
      </c>
      <c r="F24" t="s">
        <v>15</v>
      </c>
      <c r="G24" s="6">
        <f t="shared" si="0"/>
        <v>3200.0000000000014</v>
      </c>
    </row>
    <row r="25" spans="1:7" ht="12.75">
      <c r="A25" t="s">
        <v>16</v>
      </c>
      <c r="B25" s="1">
        <v>2200</v>
      </c>
      <c r="C25" s="1">
        <v>600</v>
      </c>
      <c r="D25" s="1">
        <v>0</v>
      </c>
      <c r="F25" t="s">
        <v>16</v>
      </c>
      <c r="G25" s="6">
        <f t="shared" si="0"/>
        <v>3000</v>
      </c>
    </row>
    <row r="26" spans="1:7" ht="12.75">
      <c r="A26" t="s">
        <v>17</v>
      </c>
      <c r="B26" s="1">
        <v>2000</v>
      </c>
      <c r="C26" s="1">
        <v>0</v>
      </c>
      <c r="D26" s="1">
        <v>0</v>
      </c>
      <c r="F26" t="s">
        <v>17</v>
      </c>
      <c r="G26" s="6">
        <f t="shared" si="0"/>
        <v>2000</v>
      </c>
    </row>
    <row r="27" spans="1:7" ht="12.75">
      <c r="A27" t="s">
        <v>18</v>
      </c>
      <c r="B27" s="1">
        <v>1000</v>
      </c>
      <c r="C27" s="1">
        <v>0</v>
      </c>
      <c r="D27" s="1">
        <v>0</v>
      </c>
      <c r="F27" t="s">
        <v>18</v>
      </c>
      <c r="G27" s="6">
        <f t="shared" si="0"/>
        <v>1000</v>
      </c>
    </row>
    <row r="28" spans="1:7" ht="12.75">
      <c r="A28" t="s">
        <v>19</v>
      </c>
      <c r="B28" s="1">
        <v>1800</v>
      </c>
      <c r="C28" s="1">
        <v>0</v>
      </c>
      <c r="D28" s="8">
        <v>4.547473508864641E-13</v>
      </c>
      <c r="F28" t="s">
        <v>19</v>
      </c>
      <c r="G28" s="6">
        <f t="shared" si="0"/>
        <v>1799.9999999999995</v>
      </c>
    </row>
    <row r="29" spans="1:7" ht="12.75">
      <c r="A29" t="s">
        <v>20</v>
      </c>
      <c r="B29" s="1">
        <v>2200</v>
      </c>
      <c r="C29" s="1">
        <v>0</v>
      </c>
      <c r="D29" s="1">
        <v>0</v>
      </c>
      <c r="F29" t="s">
        <v>20</v>
      </c>
      <c r="G29" s="6">
        <f t="shared" si="0"/>
        <v>2200.0000000000005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2009-03-06T14:12:02Z</dcterms:created>
  <dcterms:modified xsi:type="dcterms:W3CDTF">2009-03-06T15:49:37Z</dcterms:modified>
  <cp:category/>
  <cp:version/>
  <cp:contentType/>
  <cp:contentStatus/>
</cp:coreProperties>
</file>