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V14" i="1" s="1"/>
  <c r="I15" i="1"/>
  <c r="V15" i="1" s="1"/>
  <c r="I16" i="1"/>
  <c r="I17" i="1"/>
  <c r="V17" i="1" s="1"/>
  <c r="I18" i="1"/>
  <c r="V18" i="1" s="1"/>
  <c r="I19" i="1"/>
  <c r="V19" i="1" s="1"/>
  <c r="I20" i="1"/>
  <c r="I21" i="1"/>
  <c r="V21" i="1" s="1"/>
  <c r="I22" i="1"/>
  <c r="V22" i="1" s="1"/>
  <c r="I23" i="1"/>
  <c r="V23" i="1" s="1"/>
  <c r="I24" i="1"/>
  <c r="I25" i="1"/>
  <c r="I26" i="1"/>
  <c r="V26" i="1" s="1"/>
  <c r="I27" i="1"/>
  <c r="V27" i="1" s="1"/>
  <c r="I28" i="1"/>
  <c r="I29" i="1"/>
  <c r="V29" i="1" s="1"/>
  <c r="I30" i="1"/>
  <c r="V30" i="1" s="1"/>
  <c r="I31" i="1"/>
  <c r="V31" i="1" s="1"/>
  <c r="I32" i="1"/>
  <c r="I33" i="1"/>
  <c r="V33" i="1" s="1"/>
  <c r="I34" i="1"/>
  <c r="V34" i="1" s="1"/>
  <c r="I35" i="1"/>
  <c r="V35" i="1" s="1"/>
  <c r="I36" i="1"/>
  <c r="I37" i="1"/>
  <c r="I38" i="1"/>
  <c r="I39" i="1"/>
  <c r="V39" i="1" s="1"/>
  <c r="I40" i="1"/>
  <c r="I41" i="1"/>
  <c r="V41" i="1" s="1"/>
  <c r="I42" i="1"/>
  <c r="I43" i="1"/>
  <c r="V43" i="1" s="1"/>
  <c r="I44" i="1"/>
  <c r="I45" i="1"/>
  <c r="I46" i="1"/>
  <c r="V46" i="1" s="1"/>
  <c r="I47" i="1"/>
  <c r="V47" i="1" s="1"/>
  <c r="I48" i="1"/>
  <c r="I13" i="1"/>
  <c r="H14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V13" i="1"/>
  <c r="V24" i="1"/>
  <c r="V25" i="1"/>
  <c r="V28" i="1"/>
  <c r="V38" i="1"/>
  <c r="V40" i="1"/>
  <c r="V44" i="1"/>
  <c r="V45" i="1"/>
  <c r="V36" i="1"/>
  <c r="V32" i="1"/>
  <c r="V20" i="1"/>
  <c r="V16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V37" i="1"/>
  <c r="V42" i="1"/>
  <c r="V48" i="1"/>
  <c r="H47" i="1"/>
  <c r="H48" i="1" l="1"/>
  <c r="U48" i="1" s="1"/>
  <c r="U47" i="1"/>
  <c r="J47" i="1"/>
  <c r="W47" i="1" s="1"/>
  <c r="H45" i="1"/>
  <c r="J45" i="1" s="1"/>
  <c r="W45" i="1" s="1"/>
  <c r="H41" i="1"/>
  <c r="J41" i="1" s="1"/>
  <c r="W41" i="1" s="1"/>
  <c r="H35" i="1"/>
  <c r="J35" i="1" s="1"/>
  <c r="W35" i="1" s="1"/>
  <c r="H31" i="1"/>
  <c r="J31" i="1" s="1"/>
  <c r="W31" i="1" s="1"/>
  <c r="H27" i="1"/>
  <c r="J27" i="1" s="1"/>
  <c r="H23" i="1"/>
  <c r="J23" i="1" s="1"/>
  <c r="W23" i="1" s="1"/>
  <c r="H19" i="1"/>
  <c r="J19" i="1" s="1"/>
  <c r="W19" i="1" s="1"/>
  <c r="H13" i="1"/>
  <c r="J13" i="1" s="1"/>
  <c r="W13" i="1" s="1"/>
  <c r="H43" i="1"/>
  <c r="J43" i="1" s="1"/>
  <c r="W43" i="1" s="1"/>
  <c r="H39" i="1"/>
  <c r="J39" i="1" s="1"/>
  <c r="W39" i="1" s="1"/>
  <c r="H37" i="1"/>
  <c r="J37" i="1" s="1"/>
  <c r="W37" i="1" s="1"/>
  <c r="H33" i="1"/>
  <c r="J33" i="1" s="1"/>
  <c r="W33" i="1" s="1"/>
  <c r="H29" i="1"/>
  <c r="J29" i="1" s="1"/>
  <c r="W29" i="1" s="1"/>
  <c r="H25" i="1"/>
  <c r="J25" i="1" s="1"/>
  <c r="W25" i="1" s="1"/>
  <c r="H21" i="1"/>
  <c r="J21" i="1" s="1"/>
  <c r="W21" i="1" s="1"/>
  <c r="H17" i="1"/>
  <c r="J17" i="1" s="1"/>
  <c r="W17" i="1" s="1"/>
  <c r="H15" i="1"/>
  <c r="J15" i="1" s="1"/>
  <c r="W15" i="1" s="1"/>
  <c r="J48" i="1"/>
  <c r="W48" i="1" s="1"/>
  <c r="H46" i="1"/>
  <c r="J46" i="1" s="1"/>
  <c r="W46" i="1" s="1"/>
  <c r="H44" i="1"/>
  <c r="J44" i="1" s="1"/>
  <c r="W44" i="1" s="1"/>
  <c r="H42" i="1"/>
  <c r="J42" i="1" s="1"/>
  <c r="W42" i="1" s="1"/>
  <c r="H40" i="1"/>
  <c r="J40" i="1" s="1"/>
  <c r="W40" i="1" s="1"/>
  <c r="H38" i="1"/>
  <c r="J38" i="1" s="1"/>
  <c r="W38" i="1" s="1"/>
  <c r="H36" i="1"/>
  <c r="J36" i="1" s="1"/>
  <c r="W36" i="1" s="1"/>
  <c r="H34" i="1"/>
  <c r="J34" i="1" s="1"/>
  <c r="W34" i="1" s="1"/>
  <c r="H32" i="1"/>
  <c r="J32" i="1" s="1"/>
  <c r="W32" i="1" s="1"/>
  <c r="H30" i="1"/>
  <c r="J30" i="1" s="1"/>
  <c r="W30" i="1" s="1"/>
  <c r="H28" i="1"/>
  <c r="J28" i="1" s="1"/>
  <c r="W28" i="1" s="1"/>
  <c r="H26" i="1"/>
  <c r="J26" i="1" s="1"/>
  <c r="W26" i="1" s="1"/>
  <c r="H24" i="1"/>
  <c r="J24" i="1" s="1"/>
  <c r="W24" i="1" s="1"/>
  <c r="H22" i="1"/>
  <c r="J22" i="1" s="1"/>
  <c r="W22" i="1" s="1"/>
  <c r="H20" i="1"/>
  <c r="J20" i="1" s="1"/>
  <c r="W20" i="1" s="1"/>
  <c r="H18" i="1"/>
  <c r="J18" i="1" s="1"/>
  <c r="W18" i="1" s="1"/>
  <c r="H16" i="1"/>
  <c r="J16" i="1" s="1"/>
  <c r="W16" i="1" s="1"/>
  <c r="J14" i="1"/>
  <c r="W14" i="1" s="1"/>
  <c r="W27" i="1"/>
  <c r="U36" i="1"/>
  <c r="U15" i="1" l="1"/>
  <c r="U27" i="1"/>
  <c r="U14" i="1"/>
  <c r="U33" i="1"/>
  <c r="U40" i="1"/>
  <c r="U22" i="1"/>
  <c r="U37" i="1"/>
  <c r="U23" i="1"/>
  <c r="U32" i="1"/>
  <c r="U16" i="1"/>
  <c r="U43" i="1"/>
  <c r="U19" i="1"/>
  <c r="U28" i="1"/>
  <c r="U31" i="1"/>
  <c r="U13" i="1"/>
  <c r="U38" i="1"/>
  <c r="U20" i="1"/>
  <c r="U35" i="1"/>
  <c r="U21" i="1"/>
  <c r="U17" i="1"/>
  <c r="U46" i="1"/>
  <c r="U44" i="1"/>
  <c r="U30" i="1"/>
  <c r="U24" i="1"/>
  <c r="U39" i="1"/>
  <c r="U42" i="1"/>
  <c r="U34" i="1"/>
  <c r="U26" i="1"/>
  <c r="U18" i="1"/>
  <c r="U45" i="1"/>
  <c r="U41" i="1"/>
  <c r="U29" i="1"/>
  <c r="U25" i="1"/>
</calcChain>
</file>

<file path=xl/sharedStrings.xml><?xml version="1.0" encoding="utf-8"?>
<sst xmlns="http://schemas.openxmlformats.org/spreadsheetml/2006/main" count="20" uniqueCount="20">
  <si>
    <r>
      <t>Ke</t>
    </r>
    <r>
      <rPr>
        <vertAlign val="subscript"/>
        <sz val="11"/>
        <color theme="1"/>
        <rFont val="Calibri"/>
        <family val="2"/>
        <scheme val="minor"/>
      </rPr>
      <t>mass</t>
    </r>
    <r>
      <rPr>
        <sz val="11"/>
        <color theme="1"/>
        <rFont val="Calibri"/>
        <family val="2"/>
        <scheme val="minor"/>
      </rPr>
      <t>= 1/2m</t>
    </r>
    <r>
      <rPr>
        <vertAlign val="subscript"/>
        <sz val="11"/>
        <color theme="1"/>
        <rFont val="Calibri"/>
        <family val="2"/>
        <scheme val="minor"/>
      </rPr>
      <t>mass</t>
    </r>
    <r>
      <rPr>
        <sz val="11"/>
        <color theme="1"/>
        <rFont val="Calibri"/>
        <family val="2"/>
        <scheme val="minor"/>
      </rPr>
      <t>*v^2</t>
    </r>
  </si>
  <si>
    <r>
      <t>Ke</t>
    </r>
    <r>
      <rPr>
        <vertAlign val="subscript"/>
        <sz val="11"/>
        <color theme="1"/>
        <rFont val="Calibri"/>
        <family val="2"/>
        <scheme val="minor"/>
      </rPr>
      <t>hanger</t>
    </r>
    <r>
      <rPr>
        <sz val="11"/>
        <color theme="1"/>
        <rFont val="Calibri"/>
        <family val="2"/>
        <scheme val="minor"/>
      </rPr>
      <t xml:space="preserve"> =1/2m</t>
    </r>
    <r>
      <rPr>
        <vertAlign val="subscript"/>
        <sz val="11"/>
        <color theme="1"/>
        <rFont val="Calibri"/>
        <family val="2"/>
        <scheme val="minor"/>
      </rPr>
      <t>hanger</t>
    </r>
    <r>
      <rPr>
        <sz val="11"/>
        <color theme="1"/>
        <rFont val="Calibri"/>
        <family val="2"/>
        <scheme val="minor"/>
      </rPr>
      <t>*v^2</t>
    </r>
  </si>
  <si>
    <r>
      <t>Ke</t>
    </r>
    <r>
      <rPr>
        <vertAlign val="subscript"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>= 1/6m</t>
    </r>
    <r>
      <rPr>
        <vertAlign val="subscript"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>*v^2</t>
    </r>
  </si>
  <si>
    <t>t (s)</t>
  </si>
  <si>
    <r>
      <t>m</t>
    </r>
    <r>
      <rPr>
        <vertAlign val="subscript"/>
        <sz val="11"/>
        <color theme="1"/>
        <rFont val="Calibri"/>
        <family val="2"/>
        <scheme val="minor"/>
      </rPr>
      <t>mass</t>
    </r>
  </si>
  <si>
    <r>
      <t>m</t>
    </r>
    <r>
      <rPr>
        <vertAlign val="subscript"/>
        <sz val="11"/>
        <color theme="1"/>
        <rFont val="Calibri"/>
        <family val="2"/>
        <scheme val="minor"/>
      </rPr>
      <t>hanger</t>
    </r>
  </si>
  <si>
    <r>
      <t>m</t>
    </r>
    <r>
      <rPr>
        <vertAlign val="subscript"/>
        <sz val="11"/>
        <color theme="1"/>
        <rFont val="Calibri"/>
        <family val="2"/>
        <scheme val="minor"/>
      </rPr>
      <t>spring</t>
    </r>
  </si>
  <si>
    <t>y (m)</t>
  </si>
  <si>
    <t xml:space="preserve">v (m/s) </t>
  </si>
  <si>
    <t>Etotal (J)</t>
  </si>
  <si>
    <t>Pe= 1/2*K*Y^2 (J)</t>
  </si>
  <si>
    <t>Ketotal (J)</t>
  </si>
  <si>
    <r>
      <t>Ke</t>
    </r>
    <r>
      <rPr>
        <vertAlign val="subscript"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>= 1/6m</t>
    </r>
    <r>
      <rPr>
        <vertAlign val="subscript"/>
        <sz val="11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>*v^2 (J)</t>
    </r>
  </si>
  <si>
    <r>
      <t>Ke</t>
    </r>
    <r>
      <rPr>
        <vertAlign val="subscript"/>
        <sz val="11"/>
        <color theme="1"/>
        <rFont val="Calibri"/>
        <family val="2"/>
        <scheme val="minor"/>
      </rPr>
      <t>hanger</t>
    </r>
    <r>
      <rPr>
        <sz val="11"/>
        <color theme="1"/>
        <rFont val="Calibri"/>
        <family val="2"/>
        <scheme val="minor"/>
      </rPr>
      <t xml:space="preserve"> =1/2m</t>
    </r>
    <r>
      <rPr>
        <vertAlign val="subscript"/>
        <sz val="11"/>
        <color theme="1"/>
        <rFont val="Calibri"/>
        <family val="2"/>
        <scheme val="minor"/>
      </rPr>
      <t>hanger</t>
    </r>
    <r>
      <rPr>
        <sz val="11"/>
        <color theme="1"/>
        <rFont val="Calibri"/>
        <family val="2"/>
        <scheme val="minor"/>
      </rPr>
      <t>*v^2 (J)</t>
    </r>
  </si>
  <si>
    <r>
      <t>Ke</t>
    </r>
    <r>
      <rPr>
        <vertAlign val="subscript"/>
        <sz val="11"/>
        <color theme="1"/>
        <rFont val="Calibri"/>
        <family val="2"/>
        <scheme val="minor"/>
      </rPr>
      <t>mass</t>
    </r>
    <r>
      <rPr>
        <sz val="11"/>
        <color theme="1"/>
        <rFont val="Calibri"/>
        <family val="2"/>
        <scheme val="minor"/>
      </rPr>
      <t>= 1/2m</t>
    </r>
    <r>
      <rPr>
        <vertAlign val="subscript"/>
        <sz val="11"/>
        <color theme="1"/>
        <rFont val="Calibri"/>
        <family val="2"/>
        <scheme val="minor"/>
      </rPr>
      <t>mass</t>
    </r>
    <r>
      <rPr>
        <sz val="11"/>
        <color theme="1"/>
        <rFont val="Calibri"/>
        <family val="2"/>
        <scheme val="minor"/>
      </rPr>
      <t>*v^2 (J)</t>
    </r>
  </si>
  <si>
    <t xml:space="preserve">t (s) </t>
  </si>
  <si>
    <t>KE total (J)</t>
  </si>
  <si>
    <t>PE total (J)</t>
  </si>
  <si>
    <t>Total Energy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</si>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</sst>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Energy</a:t>
            </a:r>
            <a:r>
              <a:rPr lang="en-US" baseline="0"/>
              <a:t> (J) vs Time (s)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Sheet1!$U$11</c:f>
              <c:strCache>
                <c:ptCount val="1"/>
                <c:pt idx="0">
                  <c:v>KE total (J)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Sheet1!$T$12:$T$49</c:f>
              <c:numCache>
                <c:formatCode>General</c:formatCode>
                <c:ptCount val="38"/>
                <c:pt idx="1">
                  <c:v>0.12</c:v>
                </c:pt>
                <c:pt idx="2">
                  <c:v>0.16</c:v>
                </c:pt>
                <c:pt idx="3">
                  <c:v>0.2</c:v>
                </c:pt>
                <c:pt idx="4">
                  <c:v>0.24</c:v>
                </c:pt>
                <c:pt idx="5">
                  <c:v>0.28000000000000003</c:v>
                </c:pt>
                <c:pt idx="6">
                  <c:v>0.32</c:v>
                </c:pt>
                <c:pt idx="7">
                  <c:v>0.36</c:v>
                </c:pt>
                <c:pt idx="8">
                  <c:v>0.4</c:v>
                </c:pt>
                <c:pt idx="9">
                  <c:v>0.44</c:v>
                </c:pt>
                <c:pt idx="10">
                  <c:v>0.48</c:v>
                </c:pt>
                <c:pt idx="11">
                  <c:v>0.52</c:v>
                </c:pt>
                <c:pt idx="12">
                  <c:v>0.56000000000000005</c:v>
                </c:pt>
                <c:pt idx="13">
                  <c:v>0.6</c:v>
                </c:pt>
                <c:pt idx="14">
                  <c:v>0.64</c:v>
                </c:pt>
                <c:pt idx="15">
                  <c:v>0.68</c:v>
                </c:pt>
                <c:pt idx="16">
                  <c:v>0.72</c:v>
                </c:pt>
                <c:pt idx="17">
                  <c:v>0.76</c:v>
                </c:pt>
                <c:pt idx="18">
                  <c:v>0.8</c:v>
                </c:pt>
                <c:pt idx="19">
                  <c:v>0.84</c:v>
                </c:pt>
                <c:pt idx="20">
                  <c:v>0.88</c:v>
                </c:pt>
                <c:pt idx="21">
                  <c:v>0.92</c:v>
                </c:pt>
                <c:pt idx="22">
                  <c:v>0.96</c:v>
                </c:pt>
                <c:pt idx="23">
                  <c:v>1</c:v>
                </c:pt>
                <c:pt idx="24">
                  <c:v>1.04</c:v>
                </c:pt>
                <c:pt idx="25">
                  <c:v>1.08</c:v>
                </c:pt>
                <c:pt idx="26">
                  <c:v>1.1200000000000001</c:v>
                </c:pt>
                <c:pt idx="27">
                  <c:v>1.1599999999999999</c:v>
                </c:pt>
                <c:pt idx="28">
                  <c:v>1.2</c:v>
                </c:pt>
                <c:pt idx="29">
                  <c:v>1.24</c:v>
                </c:pt>
                <c:pt idx="30">
                  <c:v>1.28</c:v>
                </c:pt>
                <c:pt idx="31">
                  <c:v>1.32</c:v>
                </c:pt>
                <c:pt idx="32">
                  <c:v>1.36</c:v>
                </c:pt>
                <c:pt idx="33">
                  <c:v>1.4</c:v>
                </c:pt>
                <c:pt idx="34">
                  <c:v>1.44</c:v>
                </c:pt>
                <c:pt idx="35">
                  <c:v>1.48</c:v>
                </c:pt>
                <c:pt idx="36">
                  <c:v>1.52</c:v>
                </c:pt>
              </c:numCache>
            </c:numRef>
          </c:xVal>
          <c:yVal>
            <c:numRef>
              <c:f>Sheet1!$U$12:$U$49</c:f>
              <c:numCache>
                <c:formatCode>General</c:formatCode>
                <c:ptCount val="38"/>
                <c:pt idx="1">
                  <c:v>7.7495614090477671E-2</c:v>
                </c:pt>
                <c:pt idx="2">
                  <c:v>8.6974974225331431E-2</c:v>
                </c:pt>
                <c:pt idx="3">
                  <c:v>9.4228606174901142E-2</c:v>
                </c:pt>
                <c:pt idx="4">
                  <c:v>9.5140650494192722E-2</c:v>
                </c:pt>
                <c:pt idx="5">
                  <c:v>8.7309200417955243E-2</c:v>
                </c:pt>
                <c:pt idx="6">
                  <c:v>7.3351619142435459E-2</c:v>
                </c:pt>
                <c:pt idx="7">
                  <c:v>5.5817740459956688E-2</c:v>
                </c:pt>
                <c:pt idx="8">
                  <c:v>3.7816186606875364E-2</c:v>
                </c:pt>
                <c:pt idx="9">
                  <c:v>2.1215256368762345E-2</c:v>
                </c:pt>
                <c:pt idx="10">
                  <c:v>8.2601026127847553E-3</c:v>
                </c:pt>
                <c:pt idx="11">
                  <c:v>9.6406885368477554E-4</c:v>
                </c:pt>
                <c:pt idx="12">
                  <c:v>9.6356875313239102E-4</c:v>
                </c:pt>
                <c:pt idx="13">
                  <c:v>7.9526421692168153E-3</c:v>
                </c:pt>
                <c:pt idx="14">
                  <c:v>2.0074296974418572E-2</c:v>
                </c:pt>
                <c:pt idx="15">
                  <c:v>3.4201163810954921E-2</c:v>
                </c:pt>
                <c:pt idx="16">
                  <c:v>4.6039195758256643E-2</c:v>
                </c:pt>
                <c:pt idx="17">
                  <c:v>5.8283911951802811E-2</c:v>
                </c:pt>
                <c:pt idx="18">
                  <c:v>7.5199852536618109E-2</c:v>
                </c:pt>
                <c:pt idx="19">
                  <c:v>8.9406442692580246E-2</c:v>
                </c:pt>
                <c:pt idx="20">
                  <c:v>9.2986629647985097E-2</c:v>
                </c:pt>
                <c:pt idx="21">
                  <c:v>8.6914583067965984E-2</c:v>
                </c:pt>
                <c:pt idx="22">
                  <c:v>7.4371671492639596E-2</c:v>
                </c:pt>
                <c:pt idx="23">
                  <c:v>5.9413240910761923E-2</c:v>
                </c:pt>
                <c:pt idx="24">
                  <c:v>4.3712107296164322E-2</c:v>
                </c:pt>
                <c:pt idx="25">
                  <c:v>2.7703210803517085E-2</c:v>
                </c:pt>
                <c:pt idx="26">
                  <c:v>1.4582647217015472E-2</c:v>
                </c:pt>
                <c:pt idx="27">
                  <c:v>4.7790053042256822E-3</c:v>
                </c:pt>
                <c:pt idx="28">
                  <c:v>1.7876210646353313E-6</c:v>
                </c:pt>
                <c:pt idx="29">
                  <c:v>4.8180606986444417E-3</c:v>
                </c:pt>
                <c:pt idx="30">
                  <c:v>1.6667564533481956E-2</c:v>
                </c:pt>
                <c:pt idx="31">
                  <c:v>3.2695800755886906E-2</c:v>
                </c:pt>
                <c:pt idx="32">
                  <c:v>5.1038047574284526E-2</c:v>
                </c:pt>
                <c:pt idx="33">
                  <c:v>6.8985987456565118E-2</c:v>
                </c:pt>
                <c:pt idx="34">
                  <c:v>8.4181962037561217E-2</c:v>
                </c:pt>
                <c:pt idx="35">
                  <c:v>9.3252073860563042E-2</c:v>
                </c:pt>
                <c:pt idx="36">
                  <c:v>9.4223661413826168E-2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49-4D5A-98F1-BC8DB597BE79}"/>
            </c:ext>
          </c:extLst>
        </c:ser>
        <c:ser>
          <c:idx val="1"/>
          <c:order val="1"/>
          <c:tx>
            <c:strRef>
              <c:f>Sheet1!$V$11</c:f>
              <c:strCache>
                <c:ptCount val="1"/>
                <c:pt idx="0">
                  <c:v>PE total (J)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Sheet1!$T$12:$T$49</c:f>
              <c:numCache>
                <c:formatCode>General</c:formatCode>
                <c:ptCount val="38"/>
                <c:pt idx="1">
                  <c:v>0.12</c:v>
                </c:pt>
                <c:pt idx="2">
                  <c:v>0.16</c:v>
                </c:pt>
                <c:pt idx="3">
                  <c:v>0.2</c:v>
                </c:pt>
                <c:pt idx="4">
                  <c:v>0.24</c:v>
                </c:pt>
                <c:pt idx="5">
                  <c:v>0.28000000000000003</c:v>
                </c:pt>
                <c:pt idx="6">
                  <c:v>0.32</c:v>
                </c:pt>
                <c:pt idx="7">
                  <c:v>0.36</c:v>
                </c:pt>
                <c:pt idx="8">
                  <c:v>0.4</c:v>
                </c:pt>
                <c:pt idx="9">
                  <c:v>0.44</c:v>
                </c:pt>
                <c:pt idx="10">
                  <c:v>0.48</c:v>
                </c:pt>
                <c:pt idx="11">
                  <c:v>0.52</c:v>
                </c:pt>
                <c:pt idx="12">
                  <c:v>0.56000000000000005</c:v>
                </c:pt>
                <c:pt idx="13">
                  <c:v>0.6</c:v>
                </c:pt>
                <c:pt idx="14">
                  <c:v>0.64</c:v>
                </c:pt>
                <c:pt idx="15">
                  <c:v>0.68</c:v>
                </c:pt>
                <c:pt idx="16">
                  <c:v>0.72</c:v>
                </c:pt>
                <c:pt idx="17">
                  <c:v>0.76</c:v>
                </c:pt>
                <c:pt idx="18">
                  <c:v>0.8</c:v>
                </c:pt>
                <c:pt idx="19">
                  <c:v>0.84</c:v>
                </c:pt>
                <c:pt idx="20">
                  <c:v>0.88</c:v>
                </c:pt>
                <c:pt idx="21">
                  <c:v>0.92</c:v>
                </c:pt>
                <c:pt idx="22">
                  <c:v>0.96</c:v>
                </c:pt>
                <c:pt idx="23">
                  <c:v>1</c:v>
                </c:pt>
                <c:pt idx="24">
                  <c:v>1.04</c:v>
                </c:pt>
                <c:pt idx="25">
                  <c:v>1.08</c:v>
                </c:pt>
                <c:pt idx="26">
                  <c:v>1.1200000000000001</c:v>
                </c:pt>
                <c:pt idx="27">
                  <c:v>1.1599999999999999</c:v>
                </c:pt>
                <c:pt idx="28">
                  <c:v>1.2</c:v>
                </c:pt>
                <c:pt idx="29">
                  <c:v>1.24</c:v>
                </c:pt>
                <c:pt idx="30">
                  <c:v>1.28</c:v>
                </c:pt>
                <c:pt idx="31">
                  <c:v>1.32</c:v>
                </c:pt>
                <c:pt idx="32">
                  <c:v>1.36</c:v>
                </c:pt>
                <c:pt idx="33">
                  <c:v>1.4</c:v>
                </c:pt>
                <c:pt idx="34">
                  <c:v>1.44</c:v>
                </c:pt>
                <c:pt idx="35">
                  <c:v>1.48</c:v>
                </c:pt>
                <c:pt idx="36">
                  <c:v>1.52</c:v>
                </c:pt>
              </c:numCache>
            </c:numRef>
          </c:xVal>
          <c:yVal>
            <c:numRef>
              <c:f>Sheet1!$V$12:$V$49</c:f>
              <c:numCache>
                <c:formatCode>General</c:formatCode>
                <c:ptCount val="38"/>
                <c:pt idx="1">
                  <c:v>2.1206219583450519E-2</c:v>
                </c:pt>
                <c:pt idx="2">
                  <c:v>7.6745784199999997E-3</c:v>
                </c:pt>
                <c:pt idx="3">
                  <c:v>7.2340401388487933E-4</c:v>
                </c:pt>
                <c:pt idx="4">
                  <c:v>1.4178718672278354E-3</c:v>
                </c:pt>
                <c:pt idx="5">
                  <c:v>9.980022722237112E-3</c:v>
                </c:pt>
                <c:pt idx="6">
                  <c:v>2.505989610886529E-2</c:v>
                </c:pt>
                <c:pt idx="7">
                  <c:v>4.417326359010755E-2</c:v>
                </c:pt>
                <c:pt idx="8">
                  <c:v>6.4504164316426943E-2</c:v>
                </c:pt>
                <c:pt idx="9">
                  <c:v>8.3709507451249984E-2</c:v>
                </c:pt>
                <c:pt idx="10">
                  <c:v>9.830263328000001E-2</c:v>
                </c:pt>
                <c:pt idx="11">
                  <c:v>0.106916308217293</c:v>
                </c:pt>
                <c:pt idx="12">
                  <c:v>0.10666518368006869</c:v>
                </c:pt>
                <c:pt idx="13">
                  <c:v>9.830263328000001E-2</c:v>
                </c:pt>
                <c:pt idx="14">
                  <c:v>8.3931991093457003E-2</c:v>
                </c:pt>
                <c:pt idx="15">
                  <c:v>6.4699483400934732E-2</c:v>
                </c:pt>
                <c:pt idx="16">
                  <c:v>4.4821669800170438E-2</c:v>
                </c:pt>
                <c:pt idx="17">
                  <c:v>2.8452070400113747E-2</c:v>
                </c:pt>
                <c:pt idx="18">
                  <c:v>1.4096191561249999E-2</c:v>
                </c:pt>
                <c:pt idx="19">
                  <c:v>3.3217531249999997E-3</c:v>
                </c:pt>
                <c:pt idx="20">
                  <c:v>3.7794168888797246E-5</c:v>
                </c:pt>
                <c:pt idx="21">
                  <c:v>4.6776189338786928E-3</c:v>
                </c:pt>
                <c:pt idx="22">
                  <c:v>1.5979994666824399E-2</c:v>
                </c:pt>
                <c:pt idx="23">
                  <c:v>3.1784896035582141E-2</c:v>
                </c:pt>
                <c:pt idx="24">
                  <c:v>5.0523865031249997E-2</c:v>
                </c:pt>
                <c:pt idx="25">
                  <c:v>6.9475721494281814E-2</c:v>
                </c:pt>
                <c:pt idx="26">
                  <c:v>8.4824878334323048E-2</c:v>
                </c:pt>
                <c:pt idx="27">
                  <c:v>9.8061843087272393E-2</c:v>
                </c:pt>
                <c:pt idx="28">
                  <c:v>0.10516463706840547</c:v>
                </c:pt>
                <c:pt idx="29">
                  <c:v>9.9026775461250022E-2</c:v>
                </c:pt>
                <c:pt idx="30">
                  <c:v>8.5722489844999999E-2</c:v>
                </c:pt>
                <c:pt idx="31">
                  <c:v>6.8065083666416629E-2</c:v>
                </c:pt>
                <c:pt idx="32">
                  <c:v>4.8134564916772843E-2</c:v>
                </c:pt>
                <c:pt idx="33">
                  <c:v>2.8581840222247426E-2</c:v>
                </c:pt>
                <c:pt idx="34">
                  <c:v>1.2674185956822338E-2</c:v>
                </c:pt>
                <c:pt idx="35">
                  <c:v>2.5335380168130589E-3</c:v>
                </c:pt>
                <c:pt idx="36">
                  <c:v>1.6077285125000001E-4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49-4D5A-98F1-BC8DB597BE79}"/>
            </c:ext>
          </c:extLst>
        </c:ser>
        <c:ser>
          <c:idx val="2"/>
          <c:order val="2"/>
          <c:tx>
            <c:strRef>
              <c:f>Sheet1!$W$11</c:f>
              <c:strCache>
                <c:ptCount val="1"/>
                <c:pt idx="0">
                  <c:v>Total Energy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Sheet1!$T$12:$T$49</c:f>
              <c:numCache>
                <c:formatCode>General</c:formatCode>
                <c:ptCount val="38"/>
                <c:pt idx="1">
                  <c:v>0.12</c:v>
                </c:pt>
                <c:pt idx="2">
                  <c:v>0.16</c:v>
                </c:pt>
                <c:pt idx="3">
                  <c:v>0.2</c:v>
                </c:pt>
                <c:pt idx="4">
                  <c:v>0.24</c:v>
                </c:pt>
                <c:pt idx="5">
                  <c:v>0.28000000000000003</c:v>
                </c:pt>
                <c:pt idx="6">
                  <c:v>0.32</c:v>
                </c:pt>
                <c:pt idx="7">
                  <c:v>0.36</c:v>
                </c:pt>
                <c:pt idx="8">
                  <c:v>0.4</c:v>
                </c:pt>
                <c:pt idx="9">
                  <c:v>0.44</c:v>
                </c:pt>
                <c:pt idx="10">
                  <c:v>0.48</c:v>
                </c:pt>
                <c:pt idx="11">
                  <c:v>0.52</c:v>
                </c:pt>
                <c:pt idx="12">
                  <c:v>0.56000000000000005</c:v>
                </c:pt>
                <c:pt idx="13">
                  <c:v>0.6</c:v>
                </c:pt>
                <c:pt idx="14">
                  <c:v>0.64</c:v>
                </c:pt>
                <c:pt idx="15">
                  <c:v>0.68</c:v>
                </c:pt>
                <c:pt idx="16">
                  <c:v>0.72</c:v>
                </c:pt>
                <c:pt idx="17">
                  <c:v>0.76</c:v>
                </c:pt>
                <c:pt idx="18">
                  <c:v>0.8</c:v>
                </c:pt>
                <c:pt idx="19">
                  <c:v>0.84</c:v>
                </c:pt>
                <c:pt idx="20">
                  <c:v>0.88</c:v>
                </c:pt>
                <c:pt idx="21">
                  <c:v>0.92</c:v>
                </c:pt>
                <c:pt idx="22">
                  <c:v>0.96</c:v>
                </c:pt>
                <c:pt idx="23">
                  <c:v>1</c:v>
                </c:pt>
                <c:pt idx="24">
                  <c:v>1.04</c:v>
                </c:pt>
                <c:pt idx="25">
                  <c:v>1.08</c:v>
                </c:pt>
                <c:pt idx="26">
                  <c:v>1.1200000000000001</c:v>
                </c:pt>
                <c:pt idx="27">
                  <c:v>1.1599999999999999</c:v>
                </c:pt>
                <c:pt idx="28">
                  <c:v>1.2</c:v>
                </c:pt>
                <c:pt idx="29">
                  <c:v>1.24</c:v>
                </c:pt>
                <c:pt idx="30">
                  <c:v>1.28</c:v>
                </c:pt>
                <c:pt idx="31">
                  <c:v>1.32</c:v>
                </c:pt>
                <c:pt idx="32">
                  <c:v>1.36</c:v>
                </c:pt>
                <c:pt idx="33">
                  <c:v>1.4</c:v>
                </c:pt>
                <c:pt idx="34">
                  <c:v>1.44</c:v>
                </c:pt>
                <c:pt idx="35">
                  <c:v>1.48</c:v>
                </c:pt>
                <c:pt idx="36">
                  <c:v>1.52</c:v>
                </c:pt>
              </c:numCache>
            </c:numRef>
          </c:xVal>
          <c:yVal>
            <c:numRef>
              <c:f>Sheet1!$W$12:$W$49</c:f>
              <c:numCache>
                <c:formatCode>General</c:formatCode>
                <c:ptCount val="38"/>
                <c:pt idx="1">
                  <c:v>9.8701833673928194E-2</c:v>
                </c:pt>
                <c:pt idx="2">
                  <c:v>9.4649552645331425E-2</c:v>
                </c:pt>
                <c:pt idx="3">
                  <c:v>9.4952010188786018E-2</c:v>
                </c:pt>
                <c:pt idx="4">
                  <c:v>9.6558522361420554E-2</c:v>
                </c:pt>
                <c:pt idx="5">
                  <c:v>9.7289223140192352E-2</c:v>
                </c:pt>
                <c:pt idx="6">
                  <c:v>9.8411515251300749E-2</c:v>
                </c:pt>
                <c:pt idx="7">
                  <c:v>9.9991004050064239E-2</c:v>
                </c:pt>
                <c:pt idx="8">
                  <c:v>0.1023203509233023</c:v>
                </c:pt>
                <c:pt idx="9">
                  <c:v>0.10492476382001233</c:v>
                </c:pt>
                <c:pt idx="10">
                  <c:v>0.10656273589278477</c:v>
                </c:pt>
                <c:pt idx="11">
                  <c:v>0.10788037707097778</c:v>
                </c:pt>
                <c:pt idx="12">
                  <c:v>0.10762875243320108</c:v>
                </c:pt>
                <c:pt idx="13">
                  <c:v>0.10625527544921683</c:v>
                </c:pt>
                <c:pt idx="14">
                  <c:v>0.10400628806787557</c:v>
                </c:pt>
                <c:pt idx="15">
                  <c:v>9.8900647211889653E-2</c:v>
                </c:pt>
                <c:pt idx="16">
                  <c:v>9.0860865558427081E-2</c:v>
                </c:pt>
                <c:pt idx="17">
                  <c:v>8.6735982351916555E-2</c:v>
                </c:pt>
                <c:pt idx="18">
                  <c:v>8.9296044097868107E-2</c:v>
                </c:pt>
                <c:pt idx="19">
                  <c:v>9.2728195817580239E-2</c:v>
                </c:pt>
                <c:pt idx="20">
                  <c:v>9.3024423816873897E-2</c:v>
                </c:pt>
                <c:pt idx="21">
                  <c:v>9.1592202001844675E-2</c:v>
                </c:pt>
                <c:pt idx="22">
                  <c:v>9.0351666159463995E-2</c:v>
                </c:pt>
                <c:pt idx="23">
                  <c:v>9.1198136946344072E-2</c:v>
                </c:pt>
                <c:pt idx="24">
                  <c:v>9.4235972327414319E-2</c:v>
                </c:pt>
                <c:pt idx="25">
                  <c:v>9.7178932297798892E-2</c:v>
                </c:pt>
                <c:pt idx="26">
                  <c:v>9.9407525551338527E-2</c:v>
                </c:pt>
                <c:pt idx="27">
                  <c:v>0.10284084839149807</c:v>
                </c:pt>
                <c:pt idx="28">
                  <c:v>0.1051664246894701</c:v>
                </c:pt>
                <c:pt idx="29">
                  <c:v>0.10384483615989447</c:v>
                </c:pt>
                <c:pt idx="30">
                  <c:v>0.10239005437848195</c:v>
                </c:pt>
                <c:pt idx="31">
                  <c:v>0.10076088442230353</c:v>
                </c:pt>
                <c:pt idx="32">
                  <c:v>9.9172612491057369E-2</c:v>
                </c:pt>
                <c:pt idx="33">
                  <c:v>9.7567827678812544E-2</c:v>
                </c:pt>
                <c:pt idx="34">
                  <c:v>9.6856147994383551E-2</c:v>
                </c:pt>
                <c:pt idx="35">
                  <c:v>9.5785611877376095E-2</c:v>
                </c:pt>
                <c:pt idx="36">
                  <c:v>9.4384434265076173E-2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349-4D5A-98F1-BC8DB597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177272"/>
        <c:axId val="376172352"/>
      </c:scatterChart>
      <c:valAx>
        <c:axId val="376177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72352"/>
        <c:crosses val="autoZero"/>
        <c:crossBetween val="midCat"/>
      </c:valAx>
      <c:valAx>
        <c:axId val="37617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Energy</a:t>
                </a:r>
                <a:r>
                  <a:rPr lang="en-US" baseline="0"/>
                  <a:t> (J)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1772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1585912</xdr:colOff>
      <xdr:row>24</xdr:row>
      <xdr:rowOff>123825</xdr:rowOff>
    </xdr:from>
    <xdr:to>
      <xdr:col>7</xdr:col>
      <xdr:colOff>423862</xdr:colOff>
      <xdr:row>39</xdr:row>
      <xdr:rowOff>9525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1:J49" totalsRowShown="0">
  <autoFilter ref="A11:J49"/>
  <tableColumns count="10">
    <tableColumn id="1" name="t (s)"/>
    <tableColumn id="2" name="y (m)"/>
    <tableColumn id="3" name="v (m/s) "/>
    <tableColumn id="4" name="Kemass= 1/2mmass*v^2 (J)">
      <calculatedColumnFormula>0.5*300*C12^2</calculatedColumnFormula>
    </tableColumn>
    <tableColumn id="5" name="Kehanger =1/2mhanger*v^2 (J)">
      <calculatedColumnFormula>0.5*50*C12^2</calculatedColumnFormula>
    </tableColumn>
    <tableColumn id="6" name="Kespring= 1/6mspring*v^2 (J)">
      <calculatedColumnFormula>0.16666*164.9*C12^2</calculatedColumnFormula>
    </tableColumn>
    <tableColumn id="10" name="Column1"/>
    <tableColumn id="7" name="Ketotal (J)">
      <calculatedColumnFormula>D12+E12+F12</calculatedColumnFormula>
    </tableColumn>
    <tableColumn id="8" name="Pe= 1/2*K*Y^2 (J)">
      <calculatedColumnFormula>0.5*10*C12^2</calculatedColumnFormula>
    </tableColumn>
    <tableColumn id="9" name="Etotal (J)">
      <calculatedColumnFormula>H12+I12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T11:W49" totalsRowShown="0">
  <autoFilter ref="T11:W49"/>
  <tableColumns count="4">
    <tableColumn id="1" name="t (s) ">
      <calculatedColumnFormula>A12</calculatedColumnFormula>
    </tableColumn>
    <tableColumn id="2" name="KE total (J)">
      <calculatedColumnFormula>H12</calculatedColumnFormula>
    </tableColumn>
    <tableColumn id="3" name="PE total (J)">
      <calculatedColumnFormula>I12</calculatedColumnFormula>
    </tableColumn>
    <tableColumn id="4" name="Total Energy">
      <calculatedColumnFormula>J12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workbookViewId="0">
      <selection activeCell="A13" sqref="A13:C49"/>
    </sheetView>
  </sheetViews>
  <sheetFormatPr defaultRowHeight="15" x14ac:dyDescent="0.25"/>
  <cols>
    <col min="3" max="3" width="9.85546875" customWidth="1"/>
    <col min="4" max="4" width="26.85546875" customWidth="1"/>
    <col min="5" max="5" width="30.28515625" customWidth="1"/>
    <col min="6" max="7" width="28.85546875" customWidth="1"/>
    <col min="8" max="8" width="12.140625" customWidth="1"/>
    <col min="9" max="9" width="18.5703125" customWidth="1"/>
    <col min="10" max="10" width="10.85546875" customWidth="1"/>
    <col min="21" max="22" width="12.42578125" customWidth="1"/>
    <col min="23" max="23" width="14" customWidth="1"/>
  </cols>
  <sheetData>
    <row r="1" spans="1:23" ht="18" x14ac:dyDescent="0.35">
      <c r="M1" t="s">
        <v>4</v>
      </c>
      <c r="N1" t="s">
        <v>5</v>
      </c>
      <c r="O1" t="s">
        <v>6</v>
      </c>
      <c r="S1" t="s">
        <v>0</v>
      </c>
      <c r="T1" t="s">
        <v>1</v>
      </c>
      <c r="U1" t="s">
        <v>2</v>
      </c>
    </row>
    <row r="2" spans="1:23" x14ac:dyDescent="0.25">
      <c r="M2">
        <v>300</v>
      </c>
      <c r="N2">
        <v>50</v>
      </c>
      <c r="O2">
        <v>164.9</v>
      </c>
    </row>
    <row r="11" spans="1:23" ht="18" x14ac:dyDescent="0.35">
      <c r="A11" t="s">
        <v>3</v>
      </c>
      <c r="B11" t="s">
        <v>7</v>
      </c>
      <c r="C11" t="s">
        <v>8</v>
      </c>
      <c r="D11" t="s">
        <v>14</v>
      </c>
      <c r="E11" t="s">
        <v>13</v>
      </c>
      <c r="F11" t="s">
        <v>12</v>
      </c>
      <c r="G11" t="s">
        <v>19</v>
      </c>
      <c r="H11" t="s">
        <v>11</v>
      </c>
      <c r="I11" t="s">
        <v>10</v>
      </c>
      <c r="J11" t="s">
        <v>9</v>
      </c>
      <c r="T11" t="s">
        <v>15</v>
      </c>
      <c r="U11" t="s">
        <v>16</v>
      </c>
      <c r="V11" t="s">
        <v>17</v>
      </c>
      <c r="W11" t="s">
        <v>18</v>
      </c>
    </row>
    <row r="13" spans="1:23" x14ac:dyDescent="0.25">
      <c r="A13">
        <v>0.12</v>
      </c>
      <c r="B13">
        <v>-6.5124833333300006E-2</v>
      </c>
      <c r="C13">
        <v>0.61865011805600001</v>
      </c>
      <c r="D13">
        <f t="shared" ref="D13:D48" si="0">0.5*0.3*C13^2</f>
        <v>5.7409195285605411E-2</v>
      </c>
      <c r="E13">
        <f t="shared" ref="E13:E48" si="1">0.5*0.05*C13^2</f>
        <v>9.5681992142675684E-3</v>
      </c>
      <c r="F13">
        <f t="shared" ref="F13:F48" si="2">0.16666*0.1649*C13^2</f>
        <v>1.0518219590604698E-2</v>
      </c>
      <c r="G13">
        <v>0.16</v>
      </c>
      <c r="H13">
        <f>D13+E13+F13</f>
        <v>7.7495614090477671E-2</v>
      </c>
      <c r="I13">
        <f>0.5*10*B13^2</f>
        <v>2.1206219583450519E-2</v>
      </c>
      <c r="J13">
        <f t="shared" ref="J13:J48" si="3">H13+I13</f>
        <v>9.8701833673928194E-2</v>
      </c>
      <c r="T13">
        <f>A13</f>
        <v>0.12</v>
      </c>
      <c r="U13">
        <f t="shared" ref="U13:U48" si="4">H13</f>
        <v>7.7495614090477671E-2</v>
      </c>
      <c r="V13">
        <f t="shared" ref="V13:V48" si="5">I13</f>
        <v>2.1206219583450519E-2</v>
      </c>
      <c r="W13">
        <f t="shared" ref="W13:W48" si="6">J13</f>
        <v>9.8701833673928194E-2</v>
      </c>
    </row>
    <row r="14" spans="1:23" x14ac:dyDescent="0.25">
      <c r="A14">
        <v>0.16</v>
      </c>
      <c r="B14">
        <v>-3.9177999999999998E-2</v>
      </c>
      <c r="C14">
        <v>0.65539585813500001</v>
      </c>
      <c r="D14">
        <f t="shared" si="0"/>
        <v>6.4431559629076957E-2</v>
      </c>
      <c r="E14">
        <f t="shared" si="1"/>
        <v>1.0738593271512827E-2</v>
      </c>
      <c r="F14">
        <f t="shared" si="2"/>
        <v>1.180482132474164E-2</v>
      </c>
      <c r="G14">
        <v>0.2</v>
      </c>
      <c r="H14">
        <f>D14+E14+F14</f>
        <v>8.6974974225331431E-2</v>
      </c>
      <c r="I14">
        <f t="shared" ref="I14:I48" si="7">0.5*10*B14^2</f>
        <v>7.6745784199999997E-3</v>
      </c>
      <c r="J14">
        <f t="shared" si="3"/>
        <v>9.4649552645331425E-2</v>
      </c>
      <c r="T14">
        <f>A14</f>
        <v>0.16</v>
      </c>
      <c r="U14">
        <f t="shared" si="4"/>
        <v>8.6974974225331431E-2</v>
      </c>
      <c r="V14">
        <f t="shared" si="5"/>
        <v>7.6745784199999997E-3</v>
      </c>
      <c r="W14">
        <f t="shared" si="6"/>
        <v>9.4649552645331425E-2</v>
      </c>
    </row>
    <row r="15" spans="1:23" x14ac:dyDescent="0.25">
      <c r="A15">
        <v>0.2</v>
      </c>
      <c r="B15">
        <v>-1.2028333333299999E-2</v>
      </c>
      <c r="C15">
        <v>0.68217833333300004</v>
      </c>
      <c r="D15">
        <f t="shared" si="0"/>
        <v>6.9805091770348451E-2</v>
      </c>
      <c r="E15">
        <f t="shared" si="1"/>
        <v>1.1634181961724744E-2</v>
      </c>
      <c r="F15">
        <f t="shared" si="2"/>
        <v>1.2789332442827936E-2</v>
      </c>
      <c r="G15">
        <v>0.24</v>
      </c>
      <c r="H15">
        <f>D15+E15+F15</f>
        <v>9.4228606174901142E-2</v>
      </c>
      <c r="I15">
        <f t="shared" si="7"/>
        <v>7.2340401388487933E-4</v>
      </c>
      <c r="J15">
        <f t="shared" si="3"/>
        <v>9.4952010188786018E-2</v>
      </c>
      <c r="T15">
        <f>A15</f>
        <v>0.2</v>
      </c>
      <c r="U15">
        <f t="shared" si="4"/>
        <v>9.4228606174901142E-2</v>
      </c>
      <c r="V15">
        <f t="shared" si="5"/>
        <v>7.2340401388487933E-4</v>
      </c>
      <c r="W15">
        <f t="shared" si="6"/>
        <v>9.4952010188786018E-2</v>
      </c>
    </row>
    <row r="16" spans="1:23" x14ac:dyDescent="0.25">
      <c r="A16">
        <v>0.24</v>
      </c>
      <c r="B16">
        <v>1.68396666667E-2</v>
      </c>
      <c r="C16">
        <v>0.68547180555599996</v>
      </c>
      <c r="D16">
        <f t="shared" si="0"/>
        <v>7.0480739431830391E-2</v>
      </c>
      <c r="E16">
        <f t="shared" si="1"/>
        <v>1.1746789905305066E-2</v>
      </c>
      <c r="F16">
        <f t="shared" si="2"/>
        <v>1.2913121157057264E-2</v>
      </c>
      <c r="G16">
        <v>0.28000000000000003</v>
      </c>
      <c r="H16">
        <f>D16+E16+F16</f>
        <v>9.5140650494192722E-2</v>
      </c>
      <c r="I16">
        <f t="shared" si="7"/>
        <v>1.4178718672278354E-3</v>
      </c>
      <c r="J16">
        <f t="shared" si="3"/>
        <v>9.6558522361420554E-2</v>
      </c>
      <c r="T16">
        <f>A16</f>
        <v>0.24</v>
      </c>
      <c r="U16">
        <f t="shared" si="4"/>
        <v>9.5140650494192722E-2</v>
      </c>
      <c r="V16">
        <f t="shared" si="5"/>
        <v>1.4178718672278354E-3</v>
      </c>
      <c r="W16">
        <f t="shared" si="6"/>
        <v>9.6558522361420554E-2</v>
      </c>
    </row>
    <row r="17" spans="1:23" x14ac:dyDescent="0.25">
      <c r="A17">
        <v>0.28000000000000003</v>
      </c>
      <c r="B17">
        <v>4.4676666666699998E-2</v>
      </c>
      <c r="C17">
        <v>0.65665392361099995</v>
      </c>
      <c r="D17">
        <f t="shared" si="0"/>
        <v>6.4679156309058142E-2</v>
      </c>
      <c r="E17">
        <f t="shared" si="1"/>
        <v>1.0779859384843025E-2</v>
      </c>
      <c r="F17">
        <f t="shared" si="2"/>
        <v>1.185018472405408E-2</v>
      </c>
      <c r="G17">
        <v>0.32</v>
      </c>
      <c r="H17">
        <f>D17+E17+F17</f>
        <v>8.7309200417955243E-2</v>
      </c>
      <c r="I17">
        <f t="shared" si="7"/>
        <v>9.980022722237112E-3</v>
      </c>
      <c r="J17">
        <f t="shared" si="3"/>
        <v>9.7289223140192352E-2</v>
      </c>
      <c r="T17">
        <f>A17</f>
        <v>0.28000000000000003</v>
      </c>
      <c r="U17">
        <f t="shared" si="4"/>
        <v>8.7309200417955243E-2</v>
      </c>
      <c r="V17">
        <f t="shared" si="5"/>
        <v>9.980022722237112E-3</v>
      </c>
      <c r="W17">
        <f t="shared" si="6"/>
        <v>9.7289223140192352E-2</v>
      </c>
    </row>
    <row r="18" spans="1:23" x14ac:dyDescent="0.25">
      <c r="A18">
        <v>0.32</v>
      </c>
      <c r="B18">
        <v>7.0795333333300001E-2</v>
      </c>
      <c r="C18">
        <v>0.60188204861100003</v>
      </c>
      <c r="D18">
        <f t="shared" si="0"/>
        <v>5.4339300066026129E-2</v>
      </c>
      <c r="E18">
        <f t="shared" si="1"/>
        <v>9.0565500110043554E-3</v>
      </c>
      <c r="F18">
        <f t="shared" si="2"/>
        <v>9.9557690654049694E-3</v>
      </c>
      <c r="G18">
        <v>0.36</v>
      </c>
      <c r="H18">
        <f>D18+E18+F18</f>
        <v>7.3351619142435459E-2</v>
      </c>
      <c r="I18">
        <f t="shared" si="7"/>
        <v>2.505989610886529E-2</v>
      </c>
      <c r="J18">
        <f t="shared" si="3"/>
        <v>9.8411515251300749E-2</v>
      </c>
      <c r="T18">
        <f>A18</f>
        <v>0.32</v>
      </c>
      <c r="U18">
        <f t="shared" si="4"/>
        <v>7.3351619142435459E-2</v>
      </c>
      <c r="V18">
        <f t="shared" si="5"/>
        <v>2.505989610886529E-2</v>
      </c>
      <c r="W18">
        <f t="shared" si="6"/>
        <v>9.8411515251300749E-2</v>
      </c>
    </row>
    <row r="19" spans="1:23" x14ac:dyDescent="0.25">
      <c r="A19">
        <v>0.36</v>
      </c>
      <c r="B19">
        <v>9.3992833333299997E-2</v>
      </c>
      <c r="C19">
        <v>0.52504032986100002</v>
      </c>
      <c r="D19">
        <f t="shared" si="0"/>
        <v>4.1350102197082156E-2</v>
      </c>
      <c r="E19">
        <f t="shared" si="1"/>
        <v>6.8916836995136926E-3</v>
      </c>
      <c r="F19">
        <f t="shared" si="2"/>
        <v>7.5759545633608391E-3</v>
      </c>
      <c r="G19">
        <v>0.4</v>
      </c>
      <c r="H19">
        <f>D19+E19+F19</f>
        <v>5.5817740459956688E-2</v>
      </c>
      <c r="I19">
        <f t="shared" si="7"/>
        <v>4.417326359010755E-2</v>
      </c>
      <c r="J19">
        <f t="shared" si="3"/>
        <v>9.9991004050064239E-2</v>
      </c>
      <c r="T19">
        <f>A19</f>
        <v>0.36</v>
      </c>
      <c r="U19">
        <f t="shared" si="4"/>
        <v>5.5817740459956688E-2</v>
      </c>
      <c r="V19">
        <f t="shared" si="5"/>
        <v>4.417326359010755E-2</v>
      </c>
      <c r="W19">
        <f t="shared" si="6"/>
        <v>9.9991004050064239E-2</v>
      </c>
    </row>
    <row r="20" spans="1:23" x14ac:dyDescent="0.25">
      <c r="A20">
        <v>0.4</v>
      </c>
      <c r="B20">
        <v>0.113581833333</v>
      </c>
      <c r="C20">
        <v>0.43216083333299998</v>
      </c>
      <c r="D20">
        <f t="shared" si="0"/>
        <v>2.8014447880060949E-2</v>
      </c>
      <c r="E20">
        <f t="shared" si="1"/>
        <v>4.6690746466768246E-3</v>
      </c>
      <c r="F20">
        <f t="shared" si="2"/>
        <v>5.1326640801375922E-3</v>
      </c>
      <c r="G20">
        <v>0.44</v>
      </c>
      <c r="H20">
        <f>D20+E20+F20</f>
        <v>3.7816186606875364E-2</v>
      </c>
      <c r="I20">
        <f t="shared" si="7"/>
        <v>6.4504164316426943E-2</v>
      </c>
      <c r="J20">
        <f t="shared" si="3"/>
        <v>0.1023203509233023</v>
      </c>
      <c r="T20">
        <f>A20</f>
        <v>0.4</v>
      </c>
      <c r="U20">
        <f t="shared" si="4"/>
        <v>3.7816186606875364E-2</v>
      </c>
      <c r="V20">
        <f t="shared" si="5"/>
        <v>6.4504164316426943E-2</v>
      </c>
      <c r="W20">
        <f t="shared" si="6"/>
        <v>0.1023203509233023</v>
      </c>
    </row>
    <row r="21" spans="1:23" x14ac:dyDescent="0.25">
      <c r="A21">
        <v>0.44</v>
      </c>
      <c r="B21">
        <v>0.12939049999999999</v>
      </c>
      <c r="C21">
        <v>0.32369104166700002</v>
      </c>
      <c r="D21">
        <f t="shared" si="0"/>
        <v>1.5716383568320131E-2</v>
      </c>
      <c r="E21">
        <f t="shared" si="1"/>
        <v>2.6193972613866891E-3</v>
      </c>
      <c r="F21">
        <f t="shared" si="2"/>
        <v>2.8794755390555257E-3</v>
      </c>
      <c r="G21">
        <v>0.48</v>
      </c>
      <c r="H21">
        <f>D21+E21+F21</f>
        <v>2.1215256368762345E-2</v>
      </c>
      <c r="I21">
        <f t="shared" si="7"/>
        <v>8.3709507451249984E-2</v>
      </c>
      <c r="J21">
        <f t="shared" si="3"/>
        <v>0.10492476382001233</v>
      </c>
      <c r="T21">
        <f>A21</f>
        <v>0.44</v>
      </c>
      <c r="U21">
        <f t="shared" si="4"/>
        <v>2.1215256368762345E-2</v>
      </c>
      <c r="V21">
        <f t="shared" si="5"/>
        <v>8.3709507451249984E-2</v>
      </c>
      <c r="W21">
        <f t="shared" si="6"/>
        <v>0.10492476382001233</v>
      </c>
    </row>
    <row r="22" spans="1:23" x14ac:dyDescent="0.25">
      <c r="A22">
        <v>0.48</v>
      </c>
      <c r="B22">
        <v>0.14021600000000001</v>
      </c>
      <c r="C22">
        <v>0.20197576388899999</v>
      </c>
      <c r="D22">
        <f t="shared" si="0"/>
        <v>6.1191313797817606E-3</v>
      </c>
      <c r="E22">
        <f t="shared" si="1"/>
        <v>1.019855229963627E-3</v>
      </c>
      <c r="F22">
        <f t="shared" si="2"/>
        <v>1.1211160030393681E-3</v>
      </c>
      <c r="G22">
        <v>0.52</v>
      </c>
      <c r="H22">
        <f>D22+E22+F22</f>
        <v>8.2601026127847553E-3</v>
      </c>
      <c r="I22">
        <f t="shared" si="7"/>
        <v>9.830263328000001E-2</v>
      </c>
      <c r="J22">
        <f t="shared" si="3"/>
        <v>0.10656273589278477</v>
      </c>
      <c r="T22">
        <f>A22</f>
        <v>0.48</v>
      </c>
      <c r="U22">
        <f t="shared" si="4"/>
        <v>8.2601026127847553E-3</v>
      </c>
      <c r="V22">
        <f t="shared" si="5"/>
        <v>9.830263328000001E-2</v>
      </c>
      <c r="W22">
        <f t="shared" si="6"/>
        <v>0.10656273589278477</v>
      </c>
    </row>
    <row r="23" spans="1:23" x14ac:dyDescent="0.25">
      <c r="A23">
        <v>0.52</v>
      </c>
      <c r="B23">
        <v>0.14623016666700001</v>
      </c>
      <c r="C23">
        <v>6.9001822916699998E-2</v>
      </c>
      <c r="D23">
        <f t="shared" si="0"/>
        <v>7.1418773487414377E-4</v>
      </c>
      <c r="E23">
        <f t="shared" si="1"/>
        <v>1.1903128914569065E-4</v>
      </c>
      <c r="F23">
        <f t="shared" si="2"/>
        <v>1.3084982966494121E-4</v>
      </c>
      <c r="G23">
        <v>0.56000000000000005</v>
      </c>
      <c r="H23">
        <f>D23+E23+F23</f>
        <v>9.6406885368477554E-4</v>
      </c>
      <c r="I23">
        <f t="shared" si="7"/>
        <v>0.106916308217293</v>
      </c>
      <c r="J23">
        <f t="shared" si="3"/>
        <v>0.10788037707097778</v>
      </c>
      <c r="T23">
        <f>A23</f>
        <v>0.52</v>
      </c>
      <c r="U23">
        <f t="shared" si="4"/>
        <v>9.6406885368477554E-4</v>
      </c>
      <c r="V23">
        <f t="shared" si="5"/>
        <v>0.106916308217293</v>
      </c>
      <c r="W23">
        <f t="shared" si="6"/>
        <v>0.10788037707097778</v>
      </c>
    </row>
    <row r="24" spans="1:23" x14ac:dyDescent="0.25">
      <c r="A24">
        <v>0.56000000000000005</v>
      </c>
      <c r="B24">
        <v>0.146058333333</v>
      </c>
      <c r="C24">
        <v>-6.8983923611100006E-2</v>
      </c>
      <c r="D24">
        <f t="shared" si="0"/>
        <v>7.1381725751731211E-4</v>
      </c>
      <c r="E24">
        <f t="shared" si="1"/>
        <v>1.1896954291955203E-4</v>
      </c>
      <c r="F24">
        <f t="shared" si="2"/>
        <v>1.3078195269552686E-4</v>
      </c>
      <c r="G24">
        <v>0.6</v>
      </c>
      <c r="H24">
        <f>D24+E24+F24</f>
        <v>9.6356875313239102E-4</v>
      </c>
      <c r="I24">
        <f t="shared" si="7"/>
        <v>0.10666518368006869</v>
      </c>
      <c r="J24">
        <f t="shared" si="3"/>
        <v>0.10762875243320108</v>
      </c>
      <c r="T24">
        <f>A24</f>
        <v>0.56000000000000005</v>
      </c>
      <c r="U24">
        <f t="shared" si="4"/>
        <v>9.6356875313239102E-4</v>
      </c>
      <c r="V24">
        <f t="shared" si="5"/>
        <v>0.10666518368006869</v>
      </c>
      <c r="W24">
        <f t="shared" si="6"/>
        <v>0.10762875243320108</v>
      </c>
    </row>
    <row r="25" spans="1:23" x14ac:dyDescent="0.25">
      <c r="A25">
        <v>0.6</v>
      </c>
      <c r="B25">
        <v>0.14021600000000001</v>
      </c>
      <c r="C25">
        <v>-0.19818111111100001</v>
      </c>
      <c r="D25">
        <f t="shared" si="0"/>
        <v>5.891362920178579E-3</v>
      </c>
      <c r="E25">
        <f t="shared" si="1"/>
        <v>9.8189382002976324E-4</v>
      </c>
      <c r="F25">
        <f t="shared" si="2"/>
        <v>1.0793854290084735E-3</v>
      </c>
      <c r="G25">
        <v>0.64</v>
      </c>
      <c r="H25">
        <f>D25+E25+F25</f>
        <v>7.9526421692168153E-3</v>
      </c>
      <c r="I25">
        <f t="shared" si="7"/>
        <v>9.830263328000001E-2</v>
      </c>
      <c r="J25">
        <f t="shared" si="3"/>
        <v>0.10625527544921683</v>
      </c>
      <c r="T25">
        <f>A25</f>
        <v>0.6</v>
      </c>
      <c r="U25">
        <f t="shared" si="4"/>
        <v>7.9526421692168153E-3</v>
      </c>
      <c r="V25">
        <f t="shared" si="5"/>
        <v>9.830263328000001E-2</v>
      </c>
      <c r="W25">
        <f t="shared" si="6"/>
        <v>0.10625527544921683</v>
      </c>
    </row>
    <row r="26" spans="1:23" x14ac:dyDescent="0.25">
      <c r="A26">
        <v>0.64</v>
      </c>
      <c r="B26">
        <v>0.12956233333299999</v>
      </c>
      <c r="C26">
        <v>-0.314866684028</v>
      </c>
      <c r="D26">
        <f t="shared" si="0"/>
        <v>1.4871154306618258E-2</v>
      </c>
      <c r="E26">
        <f t="shared" si="1"/>
        <v>2.4785257177697101E-3</v>
      </c>
      <c r="F26">
        <f t="shared" si="2"/>
        <v>2.7246169500306045E-3</v>
      </c>
      <c r="G26">
        <v>0.68</v>
      </c>
      <c r="H26">
        <f>D26+E26+F26</f>
        <v>2.0074296974418572E-2</v>
      </c>
      <c r="I26">
        <f t="shared" si="7"/>
        <v>8.3931991093457003E-2</v>
      </c>
      <c r="J26">
        <f t="shared" si="3"/>
        <v>0.10400628806787557</v>
      </c>
      <c r="T26">
        <f>A26</f>
        <v>0.64</v>
      </c>
      <c r="U26">
        <f t="shared" si="4"/>
        <v>2.0074296974418572E-2</v>
      </c>
      <c r="V26">
        <f t="shared" si="5"/>
        <v>8.3931991093457003E-2</v>
      </c>
      <c r="W26">
        <f t="shared" si="6"/>
        <v>0.10400628806787557</v>
      </c>
    </row>
    <row r="27" spans="1:23" x14ac:dyDescent="0.25">
      <c r="A27">
        <v>0.68</v>
      </c>
      <c r="B27">
        <v>0.113753666667</v>
      </c>
      <c r="C27">
        <v>-0.41098595486099998</v>
      </c>
      <c r="D27">
        <f t="shared" si="0"/>
        <v>2.5336418263951187E-2</v>
      </c>
      <c r="E27">
        <f t="shared" si="1"/>
        <v>4.2227363773251984E-3</v>
      </c>
      <c r="F27">
        <f t="shared" si="2"/>
        <v>4.642009169678535E-3</v>
      </c>
      <c r="G27">
        <v>0.72</v>
      </c>
      <c r="H27">
        <f>D27+E27+F27</f>
        <v>3.4201163810954921E-2</v>
      </c>
      <c r="I27">
        <f t="shared" si="7"/>
        <v>6.4699483400934732E-2</v>
      </c>
      <c r="J27">
        <f t="shared" si="3"/>
        <v>9.8900647211889653E-2</v>
      </c>
      <c r="T27">
        <f>A27</f>
        <v>0.68</v>
      </c>
      <c r="U27">
        <f t="shared" si="4"/>
        <v>3.4201163810954921E-2</v>
      </c>
      <c r="V27">
        <f t="shared" si="5"/>
        <v>6.4699483400934732E-2</v>
      </c>
      <c r="W27">
        <f t="shared" si="6"/>
        <v>9.8900647211889653E-2</v>
      </c>
    </row>
    <row r="28" spans="1:23" x14ac:dyDescent="0.25">
      <c r="A28">
        <v>0.72</v>
      </c>
      <c r="B28">
        <v>9.4680166666699997E-2</v>
      </c>
      <c r="C28">
        <v>-0.47683750000000003</v>
      </c>
      <c r="D28">
        <f t="shared" si="0"/>
        <v>3.4106100210937504E-2</v>
      </c>
      <c r="E28">
        <f t="shared" si="1"/>
        <v>5.6843500351562506E-3</v>
      </c>
      <c r="F28">
        <f t="shared" si="2"/>
        <v>6.248745512162892E-3</v>
      </c>
      <c r="G28">
        <v>0.76</v>
      </c>
      <c r="H28">
        <f>D28+E28+F28</f>
        <v>4.6039195758256643E-2</v>
      </c>
      <c r="I28">
        <f t="shared" si="7"/>
        <v>4.4821669800170438E-2</v>
      </c>
      <c r="J28">
        <f t="shared" si="3"/>
        <v>9.0860865558427081E-2</v>
      </c>
      <c r="T28">
        <f>A28</f>
        <v>0.72</v>
      </c>
      <c r="U28">
        <f t="shared" si="4"/>
        <v>4.6039195758256643E-2</v>
      </c>
      <c r="V28">
        <f t="shared" si="5"/>
        <v>4.4821669800170438E-2</v>
      </c>
      <c r="W28">
        <f t="shared" si="6"/>
        <v>9.0860865558427081E-2</v>
      </c>
    </row>
    <row r="29" spans="1:23" x14ac:dyDescent="0.25">
      <c r="A29">
        <v>0.76</v>
      </c>
      <c r="B29">
        <v>7.5434833333300005E-2</v>
      </c>
      <c r="C29">
        <v>-0.53651378472199995</v>
      </c>
      <c r="D29">
        <f t="shared" si="0"/>
        <v>4.317705617950867E-2</v>
      </c>
      <c r="E29">
        <f t="shared" si="1"/>
        <v>7.1961760299181126E-3</v>
      </c>
      <c r="F29">
        <f t="shared" si="2"/>
        <v>7.9106797423760221E-3</v>
      </c>
      <c r="G29">
        <v>0.8</v>
      </c>
      <c r="H29">
        <f>D29+E29+F29</f>
        <v>5.8283911951802811E-2</v>
      </c>
      <c r="I29">
        <f t="shared" si="7"/>
        <v>2.8452070400113747E-2</v>
      </c>
      <c r="J29">
        <f t="shared" si="3"/>
        <v>8.6735982351916555E-2</v>
      </c>
      <c r="T29">
        <f>A29</f>
        <v>0.76</v>
      </c>
      <c r="U29">
        <f t="shared" si="4"/>
        <v>5.8283911951802811E-2</v>
      </c>
      <c r="V29">
        <f t="shared" si="5"/>
        <v>2.8452070400113747E-2</v>
      </c>
      <c r="W29">
        <f t="shared" si="6"/>
        <v>8.6735982351916555E-2</v>
      </c>
    </row>
    <row r="30" spans="1:23" x14ac:dyDescent="0.25">
      <c r="A30">
        <v>0.8</v>
      </c>
      <c r="B30">
        <v>5.3096499999999998E-2</v>
      </c>
      <c r="C30">
        <v>-0.60941765624999999</v>
      </c>
      <c r="D30">
        <f t="shared" si="0"/>
        <v>5.5708481962386473E-2</v>
      </c>
      <c r="E30">
        <f t="shared" si="1"/>
        <v>9.2847469937310783E-3</v>
      </c>
      <c r="F30">
        <f t="shared" si="2"/>
        <v>1.0206623580500561E-2</v>
      </c>
      <c r="G30">
        <v>0.84</v>
      </c>
      <c r="H30">
        <f>D30+E30+F30</f>
        <v>7.5199852536618109E-2</v>
      </c>
      <c r="I30">
        <f t="shared" si="7"/>
        <v>1.4096191561249999E-2</v>
      </c>
      <c r="J30">
        <f t="shared" si="3"/>
        <v>8.9296044097868107E-2</v>
      </c>
      <c r="T30">
        <f>A30</f>
        <v>0.8</v>
      </c>
      <c r="U30">
        <f t="shared" si="4"/>
        <v>7.5199852536618109E-2</v>
      </c>
      <c r="V30">
        <f t="shared" si="5"/>
        <v>1.4096191561249999E-2</v>
      </c>
      <c r="W30">
        <f t="shared" si="6"/>
        <v>8.9296044097868107E-2</v>
      </c>
    </row>
    <row r="31" spans="1:23" x14ac:dyDescent="0.25">
      <c r="A31">
        <v>0.84</v>
      </c>
      <c r="B31">
        <v>2.5774999999999999E-2</v>
      </c>
      <c r="C31">
        <v>-0.66449381944399999</v>
      </c>
      <c r="D31">
        <f t="shared" si="0"/>
        <v>6.6232805411891277E-2</v>
      </c>
      <c r="E31">
        <f t="shared" si="1"/>
        <v>1.1038800901981881E-2</v>
      </c>
      <c r="F31">
        <f t="shared" si="2"/>
        <v>1.2134836378707084E-2</v>
      </c>
      <c r="G31">
        <v>0.88</v>
      </c>
      <c r="H31">
        <f>D31+E31+F31</f>
        <v>8.9406442692580246E-2</v>
      </c>
      <c r="I31">
        <f t="shared" si="7"/>
        <v>3.3217531249999997E-3</v>
      </c>
      <c r="J31">
        <f t="shared" si="3"/>
        <v>9.2728195817580239E-2</v>
      </c>
      <c r="T31">
        <f>A31</f>
        <v>0.84</v>
      </c>
      <c r="U31">
        <f t="shared" si="4"/>
        <v>8.9406442692580246E-2</v>
      </c>
      <c r="V31">
        <f t="shared" si="5"/>
        <v>3.3217531249999997E-3</v>
      </c>
      <c r="W31">
        <f t="shared" si="6"/>
        <v>9.2728195817580239E-2</v>
      </c>
    </row>
    <row r="32" spans="1:23" x14ac:dyDescent="0.25">
      <c r="A32">
        <v>0.88</v>
      </c>
      <c r="B32">
        <v>-2.74933333333E-3</v>
      </c>
      <c r="C32">
        <v>-0.67766770833300005</v>
      </c>
      <c r="D32">
        <f t="shared" si="0"/>
        <v>6.8885028437595003E-2</v>
      </c>
      <c r="E32">
        <f t="shared" si="1"/>
        <v>1.14808380729325E-2</v>
      </c>
      <c r="F32">
        <f t="shared" si="2"/>
        <v>1.2620763137457601E-2</v>
      </c>
      <c r="G32">
        <v>0.92</v>
      </c>
      <c r="H32">
        <f>D32+E32+F32</f>
        <v>9.2986629647985097E-2</v>
      </c>
      <c r="I32">
        <f t="shared" si="7"/>
        <v>3.7794168888797246E-5</v>
      </c>
      <c r="J32">
        <f t="shared" si="3"/>
        <v>9.3024423816873897E-2</v>
      </c>
      <c r="T32">
        <f>A32</f>
        <v>0.88</v>
      </c>
      <c r="U32">
        <f t="shared" si="4"/>
        <v>9.2986629647985097E-2</v>
      </c>
      <c r="V32">
        <f t="shared" si="5"/>
        <v>3.7794168888797246E-5</v>
      </c>
      <c r="W32">
        <f t="shared" si="6"/>
        <v>9.3024423816873897E-2</v>
      </c>
    </row>
    <row r="33" spans="1:23" x14ac:dyDescent="0.25">
      <c r="A33">
        <v>0.92</v>
      </c>
      <c r="B33">
        <v>-3.0586333333299999E-2</v>
      </c>
      <c r="C33">
        <v>-0.65516828125000004</v>
      </c>
      <c r="D33">
        <f t="shared" si="0"/>
        <v>6.4386821513411865E-2</v>
      </c>
      <c r="E33">
        <f t="shared" si="1"/>
        <v>1.0731136918901979E-2</v>
      </c>
      <c r="F33">
        <f t="shared" si="2"/>
        <v>1.1796624635652127E-2</v>
      </c>
      <c r="G33">
        <v>0.96</v>
      </c>
      <c r="H33">
        <f>D33+E33+F33</f>
        <v>8.6914583067965984E-2</v>
      </c>
      <c r="I33">
        <f t="shared" si="7"/>
        <v>4.6776189338786928E-3</v>
      </c>
      <c r="J33">
        <f t="shared" si="3"/>
        <v>9.1592202001844675E-2</v>
      </c>
      <c r="T33">
        <f>A33</f>
        <v>0.92</v>
      </c>
      <c r="U33">
        <f t="shared" si="4"/>
        <v>8.6914583067965984E-2</v>
      </c>
      <c r="V33">
        <f t="shared" si="5"/>
        <v>4.6776189338786928E-3</v>
      </c>
      <c r="W33">
        <f t="shared" si="6"/>
        <v>9.1592202001844675E-2</v>
      </c>
    </row>
    <row r="34" spans="1:23" x14ac:dyDescent="0.25">
      <c r="A34">
        <v>0.96</v>
      </c>
      <c r="B34">
        <v>-5.6533166666699997E-2</v>
      </c>
      <c r="C34">
        <v>-0.60605258680600005</v>
      </c>
      <c r="D34">
        <f t="shared" si="0"/>
        <v>5.5094960696136626E-2</v>
      </c>
      <c r="E34">
        <f t="shared" si="1"/>
        <v>9.182493449356106E-3</v>
      </c>
      <c r="F34">
        <f t="shared" si="2"/>
        <v>1.0094217347146864E-2</v>
      </c>
      <c r="G34">
        <v>1</v>
      </c>
      <c r="H34">
        <f>D34+E34+F34</f>
        <v>7.4371671492639596E-2</v>
      </c>
      <c r="I34">
        <f t="shared" si="7"/>
        <v>1.5979994666824399E-2</v>
      </c>
      <c r="J34">
        <f t="shared" si="3"/>
        <v>9.0351666159463995E-2</v>
      </c>
      <c r="T34">
        <f>A34</f>
        <v>0.96</v>
      </c>
      <c r="U34">
        <f t="shared" si="4"/>
        <v>7.4371671492639596E-2</v>
      </c>
      <c r="V34">
        <f t="shared" si="5"/>
        <v>1.5979994666824399E-2</v>
      </c>
      <c r="W34">
        <f t="shared" si="6"/>
        <v>9.0351666159463995E-2</v>
      </c>
    </row>
    <row r="35" spans="1:23" x14ac:dyDescent="0.25">
      <c r="A35">
        <v>1</v>
      </c>
      <c r="B35">
        <v>-7.9730666666700006E-2</v>
      </c>
      <c r="C35">
        <v>-0.54168668402800002</v>
      </c>
      <c r="D35">
        <f t="shared" si="0"/>
        <v>4.4013669547987543E-2</v>
      </c>
      <c r="E35">
        <f t="shared" si="1"/>
        <v>7.335611591331258E-3</v>
      </c>
      <c r="F35">
        <f t="shared" si="2"/>
        <v>8.0639597714431185E-3</v>
      </c>
      <c r="G35">
        <v>1.04</v>
      </c>
      <c r="H35">
        <f>D35+E35+F35</f>
        <v>5.9413240910761923E-2</v>
      </c>
      <c r="I35">
        <f t="shared" si="7"/>
        <v>3.1784896035582141E-2</v>
      </c>
      <c r="J35">
        <f t="shared" si="3"/>
        <v>9.1198136946344072E-2</v>
      </c>
      <c r="T35">
        <f>A35</f>
        <v>1</v>
      </c>
      <c r="U35">
        <f t="shared" si="4"/>
        <v>5.9413240910761923E-2</v>
      </c>
      <c r="V35">
        <f t="shared" si="5"/>
        <v>3.1784896035582141E-2</v>
      </c>
      <c r="W35">
        <f t="shared" si="6"/>
        <v>9.1198136946344072E-2</v>
      </c>
    </row>
    <row r="36" spans="1:23" x14ac:dyDescent="0.25">
      <c r="A36">
        <v>1.04</v>
      </c>
      <c r="B36">
        <v>-0.1005225</v>
      </c>
      <c r="C36">
        <v>-0.46463017361100001</v>
      </c>
      <c r="D36">
        <f t="shared" si="0"/>
        <v>3.2382179734468199E-2</v>
      </c>
      <c r="E36">
        <f t="shared" si="1"/>
        <v>5.3970299557447006E-3</v>
      </c>
      <c r="F36">
        <f t="shared" si="2"/>
        <v>5.9328976059514196E-3</v>
      </c>
      <c r="G36">
        <v>1.08</v>
      </c>
      <c r="H36">
        <f>D36+E36+F36</f>
        <v>4.3712107296164322E-2</v>
      </c>
      <c r="I36">
        <f t="shared" si="7"/>
        <v>5.0523865031249997E-2</v>
      </c>
      <c r="J36">
        <f t="shared" si="3"/>
        <v>9.4235972327414319E-2</v>
      </c>
      <c r="T36">
        <f>A36</f>
        <v>1.04</v>
      </c>
      <c r="U36">
        <f t="shared" si="4"/>
        <v>4.3712107296164322E-2</v>
      </c>
      <c r="V36">
        <f t="shared" si="5"/>
        <v>5.0523865031249997E-2</v>
      </c>
      <c r="W36">
        <f t="shared" si="6"/>
        <v>9.4235972327414319E-2</v>
      </c>
    </row>
    <row r="37" spans="1:23" x14ac:dyDescent="0.25">
      <c r="A37">
        <v>1.08</v>
      </c>
      <c r="B37">
        <v>-0.117877666667</v>
      </c>
      <c r="C37">
        <v>-0.36988914930599998</v>
      </c>
      <c r="D37">
        <f t="shared" si="0"/>
        <v>2.0522697416147449E-2</v>
      </c>
      <c r="E37">
        <f t="shared" si="1"/>
        <v>3.4204495693579088E-3</v>
      </c>
      <c r="F37">
        <f t="shared" si="2"/>
        <v>3.7600638180117305E-3</v>
      </c>
      <c r="G37">
        <v>1.1200000000000001</v>
      </c>
      <c r="H37">
        <f>D37+E37+F37</f>
        <v>2.7703210803517085E-2</v>
      </c>
      <c r="I37">
        <f t="shared" si="7"/>
        <v>6.9475721494281814E-2</v>
      </c>
      <c r="J37">
        <f t="shared" si="3"/>
        <v>9.7178932297798892E-2</v>
      </c>
      <c r="T37">
        <f>A37</f>
        <v>1.08</v>
      </c>
      <c r="U37">
        <f t="shared" si="4"/>
        <v>2.7703210803517085E-2</v>
      </c>
      <c r="V37">
        <f t="shared" si="5"/>
        <v>6.9475721494281814E-2</v>
      </c>
      <c r="W37">
        <f t="shared" si="6"/>
        <v>9.7178932297798892E-2</v>
      </c>
    </row>
    <row r="38" spans="1:23" x14ac:dyDescent="0.25">
      <c r="A38">
        <v>1.1200000000000001</v>
      </c>
      <c r="B38">
        <v>-0.130249666667</v>
      </c>
      <c r="C38">
        <v>-0.26836428819399999</v>
      </c>
      <c r="D38">
        <f t="shared" si="0"/>
        <v>1.0802908676680843E-2</v>
      </c>
      <c r="E38">
        <f t="shared" si="1"/>
        <v>1.8004847794468072E-3</v>
      </c>
      <c r="F38">
        <f t="shared" si="2"/>
        <v>1.9792537608878218E-3</v>
      </c>
      <c r="G38">
        <v>1.1599999999999999</v>
      </c>
      <c r="H38">
        <f>D38+E38+F38</f>
        <v>1.4582647217015472E-2</v>
      </c>
      <c r="I38">
        <f t="shared" si="7"/>
        <v>8.4824878334323048E-2</v>
      </c>
      <c r="J38">
        <f t="shared" si="3"/>
        <v>9.9407525551338527E-2</v>
      </c>
      <c r="T38">
        <f>A38</f>
        <v>1.1200000000000001</v>
      </c>
      <c r="U38">
        <f t="shared" si="4"/>
        <v>1.4582647217015472E-2</v>
      </c>
      <c r="V38">
        <f t="shared" si="5"/>
        <v>8.4824878334323048E-2</v>
      </c>
      <c r="W38">
        <f t="shared" si="6"/>
        <v>9.9407525551338527E-2</v>
      </c>
    </row>
    <row r="39" spans="1:23" x14ac:dyDescent="0.25">
      <c r="A39">
        <v>1.1599999999999999</v>
      </c>
      <c r="B39">
        <v>-0.14004416666700001</v>
      </c>
      <c r="C39">
        <v>-0.153629739583</v>
      </c>
      <c r="D39">
        <f t="shared" si="0"/>
        <v>3.5403145326510592E-3</v>
      </c>
      <c r="E39">
        <f t="shared" si="1"/>
        <v>5.9005242210850991E-4</v>
      </c>
      <c r="F39">
        <f t="shared" si="2"/>
        <v>6.4863834946611359E-4</v>
      </c>
      <c r="G39">
        <v>1.2</v>
      </c>
      <c r="H39">
        <f>D39+E39+F39</f>
        <v>4.7790053042256822E-3</v>
      </c>
      <c r="I39">
        <f t="shared" si="7"/>
        <v>9.8061843087272393E-2</v>
      </c>
      <c r="J39">
        <f t="shared" si="3"/>
        <v>0.10284084839149807</v>
      </c>
      <c r="T39">
        <f>A39</f>
        <v>1.1599999999999999</v>
      </c>
      <c r="U39">
        <f t="shared" si="4"/>
        <v>4.7790053042256822E-3</v>
      </c>
      <c r="V39">
        <f t="shared" si="5"/>
        <v>9.8061843087272393E-2</v>
      </c>
      <c r="W39">
        <f t="shared" si="6"/>
        <v>0.10284084839149807</v>
      </c>
    </row>
    <row r="40" spans="1:23" x14ac:dyDescent="0.25">
      <c r="A40">
        <v>1.2</v>
      </c>
      <c r="B40">
        <v>-0.145027333333</v>
      </c>
      <c r="C40">
        <v>-2.9712847222200002E-3</v>
      </c>
      <c r="D40">
        <f t="shared" si="0"/>
        <v>1.3242799350746974E-6</v>
      </c>
      <c r="E40">
        <f t="shared" si="1"/>
        <v>2.2071332251244959E-7</v>
      </c>
      <c r="F40">
        <f t="shared" si="2"/>
        <v>2.4262780704818425E-7</v>
      </c>
      <c r="G40">
        <v>1.24</v>
      </c>
      <c r="H40">
        <f>D40+E40+F40</f>
        <v>1.7876210646353313E-6</v>
      </c>
      <c r="I40">
        <f t="shared" si="7"/>
        <v>0.10516463706840547</v>
      </c>
      <c r="J40">
        <f t="shared" si="3"/>
        <v>0.1051664246894701</v>
      </c>
      <c r="T40">
        <f>A40</f>
        <v>1.2</v>
      </c>
      <c r="U40">
        <f t="shared" si="4"/>
        <v>1.7876210646353313E-6</v>
      </c>
      <c r="V40">
        <f t="shared" si="5"/>
        <v>0.10516463706840547</v>
      </c>
      <c r="W40">
        <f t="shared" si="6"/>
        <v>0.1051664246894701</v>
      </c>
    </row>
    <row r="41" spans="1:23" x14ac:dyDescent="0.25">
      <c r="A41">
        <v>1.24</v>
      </c>
      <c r="B41">
        <v>-0.14073150000000001</v>
      </c>
      <c r="C41">
        <v>0.15425621527799999</v>
      </c>
      <c r="D41">
        <f t="shared" si="0"/>
        <v>3.5692469927839014E-3</v>
      </c>
      <c r="E41">
        <f t="shared" si="1"/>
        <v>5.9487449879731694E-4</v>
      </c>
      <c r="F41">
        <f t="shared" si="2"/>
        <v>6.539392070632232E-4</v>
      </c>
      <c r="G41">
        <v>1.28</v>
      </c>
      <c r="H41">
        <f>D41+E41+F41</f>
        <v>4.8180606986444417E-3</v>
      </c>
      <c r="I41">
        <f t="shared" si="7"/>
        <v>9.9026775461250022E-2</v>
      </c>
      <c r="J41">
        <f t="shared" si="3"/>
        <v>0.10384483615989447</v>
      </c>
      <c r="T41">
        <f>A41</f>
        <v>1.24</v>
      </c>
      <c r="U41">
        <f t="shared" si="4"/>
        <v>4.8180606986444417E-3</v>
      </c>
      <c r="V41">
        <f t="shared" si="5"/>
        <v>9.9026775461250022E-2</v>
      </c>
      <c r="W41">
        <f t="shared" si="6"/>
        <v>0.10384483615989447</v>
      </c>
    </row>
    <row r="42" spans="1:23" x14ac:dyDescent="0.25">
      <c r="A42">
        <v>1.28</v>
      </c>
      <c r="B42">
        <v>-0.130937</v>
      </c>
      <c r="C42">
        <v>0.28690796875000002</v>
      </c>
      <c r="D42">
        <f t="shared" si="0"/>
        <v>1.2347427379837647E-2</v>
      </c>
      <c r="E42">
        <f t="shared" si="1"/>
        <v>2.0579045633062746E-3</v>
      </c>
      <c r="F42">
        <f t="shared" si="2"/>
        <v>2.262232590338034E-3</v>
      </c>
      <c r="G42">
        <v>1.32</v>
      </c>
      <c r="H42">
        <f>D42+E42+F42</f>
        <v>1.6667564533481956E-2</v>
      </c>
      <c r="I42">
        <f t="shared" si="7"/>
        <v>8.5722489844999999E-2</v>
      </c>
      <c r="J42">
        <f t="shared" si="3"/>
        <v>0.10239005437848195</v>
      </c>
      <c r="T42">
        <f>A42</f>
        <v>1.28</v>
      </c>
      <c r="U42">
        <f t="shared" si="4"/>
        <v>1.6667564533481956E-2</v>
      </c>
      <c r="V42">
        <f t="shared" si="5"/>
        <v>8.5722489844999999E-2</v>
      </c>
      <c r="W42">
        <f t="shared" si="6"/>
        <v>0.10239005437848195</v>
      </c>
    </row>
    <row r="43" spans="1:23" x14ac:dyDescent="0.25">
      <c r="A43">
        <v>1.32</v>
      </c>
      <c r="B43">
        <v>-0.11667483333299999</v>
      </c>
      <c r="C43">
        <v>0.401839409722</v>
      </c>
      <c r="D43">
        <f t="shared" si="0"/>
        <v>2.4221236680858807E-2</v>
      </c>
      <c r="E43">
        <f t="shared" si="1"/>
        <v>4.0368727801431345E-3</v>
      </c>
      <c r="F43">
        <f t="shared" si="2"/>
        <v>4.4376912948849668E-3</v>
      </c>
      <c r="G43">
        <v>1.36</v>
      </c>
      <c r="H43">
        <f>D43+E43+F43</f>
        <v>3.2695800755886906E-2</v>
      </c>
      <c r="I43">
        <f t="shared" si="7"/>
        <v>6.8065083666416629E-2</v>
      </c>
      <c r="J43">
        <f t="shared" si="3"/>
        <v>0.10076088442230353</v>
      </c>
      <c r="T43">
        <f>A43</f>
        <v>1.32</v>
      </c>
      <c r="U43">
        <f t="shared" si="4"/>
        <v>3.2695800755886906E-2</v>
      </c>
      <c r="V43">
        <f t="shared" si="5"/>
        <v>6.8065083666416629E-2</v>
      </c>
      <c r="W43">
        <f t="shared" si="6"/>
        <v>0.10076088442230353</v>
      </c>
    </row>
    <row r="44" spans="1:23" x14ac:dyDescent="0.25">
      <c r="A44">
        <v>1.36</v>
      </c>
      <c r="B44">
        <v>-9.8116833333299999E-2</v>
      </c>
      <c r="C44">
        <v>0.50205762152800004</v>
      </c>
      <c r="D44">
        <f t="shared" si="0"/>
        <v>3.7809278300152883E-2</v>
      </c>
      <c r="E44">
        <f t="shared" si="1"/>
        <v>6.3015463833588142E-3</v>
      </c>
      <c r="F44">
        <f t="shared" si="2"/>
        <v>6.9272228907728247E-3</v>
      </c>
      <c r="G44">
        <v>1.4</v>
      </c>
      <c r="H44">
        <f>D44+E44+F44</f>
        <v>5.1038047574284526E-2</v>
      </c>
      <c r="I44">
        <f t="shared" si="7"/>
        <v>4.8134564916772843E-2</v>
      </c>
      <c r="J44">
        <f t="shared" si="3"/>
        <v>9.9172612491057369E-2</v>
      </c>
      <c r="T44">
        <f>A44</f>
        <v>1.36</v>
      </c>
      <c r="U44">
        <f t="shared" si="4"/>
        <v>5.1038047574284526E-2</v>
      </c>
      <c r="V44">
        <f t="shared" si="5"/>
        <v>4.8134564916772843E-2</v>
      </c>
      <c r="W44">
        <f t="shared" si="6"/>
        <v>9.9172612491057369E-2</v>
      </c>
    </row>
    <row r="45" spans="1:23" x14ac:dyDescent="0.25">
      <c r="A45">
        <v>1.4</v>
      </c>
      <c r="B45">
        <v>-7.5606666666700004E-2</v>
      </c>
      <c r="C45">
        <v>0.58369635416700005</v>
      </c>
      <c r="D45">
        <f t="shared" si="0"/>
        <v>5.1105215080177194E-2</v>
      </c>
      <c r="E45">
        <f t="shared" si="1"/>
        <v>8.517535846696199E-3</v>
      </c>
      <c r="F45">
        <f t="shared" si="2"/>
        <v>9.3632365296917215E-3</v>
      </c>
      <c r="G45">
        <v>1.44</v>
      </c>
      <c r="H45">
        <f>D45+E45+F45</f>
        <v>6.8985987456565118E-2</v>
      </c>
      <c r="I45">
        <f t="shared" si="7"/>
        <v>2.8581840222247426E-2</v>
      </c>
      <c r="J45">
        <f t="shared" si="3"/>
        <v>9.7567827678812544E-2</v>
      </c>
      <c r="T45">
        <f>A45</f>
        <v>1.4</v>
      </c>
      <c r="U45">
        <f t="shared" si="4"/>
        <v>6.8985987456565118E-2</v>
      </c>
      <c r="V45">
        <f t="shared" si="5"/>
        <v>2.8581840222247426E-2</v>
      </c>
      <c r="W45">
        <f t="shared" si="6"/>
        <v>9.7567827678812544E-2</v>
      </c>
    </row>
    <row r="46" spans="1:23" x14ac:dyDescent="0.25">
      <c r="A46">
        <v>1.44</v>
      </c>
      <c r="B46">
        <v>-5.03471666667E-2</v>
      </c>
      <c r="C46">
        <v>0.64478668402799999</v>
      </c>
      <c r="D46">
        <f t="shared" si="0"/>
        <v>6.2362480184973576E-2</v>
      </c>
      <c r="E46">
        <f t="shared" si="1"/>
        <v>1.0393746697495598E-2</v>
      </c>
      <c r="F46">
        <f t="shared" si="2"/>
        <v>1.1425735155092048E-2</v>
      </c>
      <c r="G46">
        <v>1.48</v>
      </c>
      <c r="H46">
        <f>D46+E46+F46</f>
        <v>8.4181962037561217E-2</v>
      </c>
      <c r="I46">
        <f t="shared" si="7"/>
        <v>1.2674185956822338E-2</v>
      </c>
      <c r="J46">
        <f t="shared" si="3"/>
        <v>9.6856147994383551E-2</v>
      </c>
      <c r="T46">
        <f>A46</f>
        <v>1.44</v>
      </c>
      <c r="U46">
        <f t="shared" si="4"/>
        <v>8.4181962037561217E-2</v>
      </c>
      <c r="V46">
        <f t="shared" si="5"/>
        <v>1.2674185956822338E-2</v>
      </c>
      <c r="W46">
        <f t="shared" si="6"/>
        <v>9.6856147994383551E-2</v>
      </c>
    </row>
    <row r="47" spans="1:23" x14ac:dyDescent="0.25">
      <c r="A47">
        <v>1.48</v>
      </c>
      <c r="B47">
        <v>-2.2510166666699999E-2</v>
      </c>
      <c r="C47">
        <v>0.67863427083299999</v>
      </c>
      <c r="D47">
        <f t="shared" si="0"/>
        <v>6.9081671032355643E-2</v>
      </c>
      <c r="E47">
        <f t="shared" si="1"/>
        <v>1.1513611838725941E-2</v>
      </c>
      <c r="F47">
        <f t="shared" si="2"/>
        <v>1.2656790989481461E-2</v>
      </c>
      <c r="G47">
        <v>1.52</v>
      </c>
      <c r="H47">
        <f>D47+E47+F47</f>
        <v>9.3252073860563042E-2</v>
      </c>
      <c r="I47">
        <f t="shared" si="7"/>
        <v>2.5335380168130589E-3</v>
      </c>
      <c r="J47">
        <f t="shared" si="3"/>
        <v>9.5785611877376095E-2</v>
      </c>
      <c r="T47">
        <f>A47</f>
        <v>1.48</v>
      </c>
      <c r="U47">
        <f t="shared" si="4"/>
        <v>9.3252073860563042E-2</v>
      </c>
      <c r="V47">
        <f t="shared" si="5"/>
        <v>2.5335380168130589E-3</v>
      </c>
      <c r="W47">
        <f t="shared" si="6"/>
        <v>9.5785611877376095E-2</v>
      </c>
    </row>
    <row r="48" spans="1:23" x14ac:dyDescent="0.25">
      <c r="A48">
        <v>1.52</v>
      </c>
      <c r="B48">
        <v>5.6705000000000002E-3</v>
      </c>
      <c r="C48">
        <v>0.68216043402799997</v>
      </c>
      <c r="D48">
        <f t="shared" si="0"/>
        <v>6.9801428662990384E-2</v>
      </c>
      <c r="E48">
        <f t="shared" si="1"/>
        <v>1.1633571443831732E-2</v>
      </c>
      <c r="F48">
        <f t="shared" si="2"/>
        <v>1.2788661307004059E-2</v>
      </c>
      <c r="G48">
        <v>1.56</v>
      </c>
      <c r="H48">
        <f>D48+E48+F48</f>
        <v>9.4223661413826168E-2</v>
      </c>
      <c r="I48">
        <f t="shared" si="7"/>
        <v>1.6077285125000001E-4</v>
      </c>
      <c r="J48">
        <f t="shared" si="3"/>
        <v>9.4384434265076173E-2</v>
      </c>
      <c r="T48">
        <f>A48</f>
        <v>1.52</v>
      </c>
      <c r="U48">
        <f t="shared" si="4"/>
        <v>9.4223661413826168E-2</v>
      </c>
      <c r="V48">
        <f t="shared" si="5"/>
        <v>1.6077285125000001E-4</v>
      </c>
      <c r="W48">
        <f t="shared" si="6"/>
        <v>9.4384434265076173E-2</v>
      </c>
    </row>
    <row r="49" spans="1:3" x14ac:dyDescent="0.25">
      <c r="A49">
        <v>1.56</v>
      </c>
      <c r="B49">
        <v>3.3507500000000003E-2</v>
      </c>
      <c r="C49">
        <v>0.65935671875000001</v>
      </c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2020-11-17T19:23:05Z</cp:lastPrinted>
  <dcterms:created xsi:type="dcterms:W3CDTF">2020-11-17T18:14:05Z</dcterms:created>
  <dcterms:modified xsi:type="dcterms:W3CDTF">2020-11-17T19:26:05Z</dcterms:modified>
</cp:coreProperties>
</file>