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mc-userweb-p01.syr.ad.lemoyne.edu\www\syr\CourseInformation\SC123\Sandbox\Subas\1130am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K7" i="1"/>
  <c r="J7" i="1"/>
  <c r="I7" i="1"/>
  <c r="B3" i="1"/>
  <c r="L7" i="1" l="1"/>
</calcChain>
</file>

<file path=xl/sharedStrings.xml><?xml version="1.0" encoding="utf-8"?>
<sst xmlns="http://schemas.openxmlformats.org/spreadsheetml/2006/main" count="42" uniqueCount="29">
  <si>
    <t>Mass of Spring</t>
  </si>
  <si>
    <t>kg</t>
  </si>
  <si>
    <t>use</t>
  </si>
  <si>
    <t>formulas</t>
  </si>
  <si>
    <t>Below</t>
  </si>
  <si>
    <t>Mass on Spring (Mmass+Mhanger)</t>
  </si>
  <si>
    <t>Put $ in front</t>
  </si>
  <si>
    <t>of Letters in</t>
  </si>
  <si>
    <t>the formulas</t>
  </si>
  <si>
    <t>of NUMBERS in</t>
  </si>
  <si>
    <t>N/m</t>
  </si>
  <si>
    <t xml:space="preserve"> and Spring "k"</t>
  </si>
  <si>
    <t xml:space="preserve">Copied </t>
  </si>
  <si>
    <t>Pro</t>
  </si>
  <si>
    <t>Time(s)</t>
  </si>
  <si>
    <t>Pos(m)</t>
  </si>
  <si>
    <t>Vel(m/s)</t>
  </si>
  <si>
    <t>KE (J)</t>
  </si>
  <si>
    <t>PE (J)</t>
  </si>
  <si>
    <t>Etotal (J)</t>
  </si>
  <si>
    <t xml:space="preserve"> for Effective Mass</t>
  </si>
  <si>
    <t>Energies graph will go here</t>
  </si>
  <si>
    <t>REMOVE ANY DATA BELOW ROW 44 !!!!</t>
  </si>
  <si>
    <r>
      <rPr>
        <sz val="14"/>
        <color theme="9" tint="-0.249977111117893"/>
        <rFont val="Calibri"/>
        <family val="2"/>
        <scheme val="minor"/>
      </rPr>
      <t xml:space="preserve">Effective Mass = (Mmass + Mhanger + </t>
    </r>
    <r>
      <rPr>
        <sz val="12"/>
        <color theme="9" tint="-0.249977111117893"/>
        <rFont val="Calibri"/>
        <family val="2"/>
        <scheme val="minor"/>
      </rPr>
      <t>1/3</t>
    </r>
    <r>
      <rPr>
        <sz val="14"/>
        <color theme="9" tint="-0.249977111117893"/>
        <rFont val="Calibri"/>
        <family val="2"/>
        <scheme val="minor"/>
      </rPr>
      <t xml:space="preserve">Mspring) </t>
    </r>
  </si>
  <si>
    <t xml:space="preserve">( $B$3 and $B$4) </t>
  </si>
  <si>
    <t>from Logger</t>
  </si>
  <si>
    <t xml:space="preserve">Spring Constant </t>
  </si>
  <si>
    <t>TABLE WILL COME OUT ON PAGE 2 of PRINTOUT!!!!</t>
  </si>
  <si>
    <t>stretch graph to about line 30 and to 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</si>
</sst>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FF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164" fontId="0" fillId="0" borderId="0" xfId="0" applyNumberFormat="1"/>
    <xf numFmtId="0" fontId="1" fillId="7" borderId="0" xfId="0" applyFont="1" applyFill="1"/>
    <xf numFmtId="0" fontId="3" fillId="7" borderId="0" xfId="0" applyFont="1" applyFill="1" applyAlignment="1">
      <alignment horizontal="center"/>
    </xf>
    <xf numFmtId="0" fontId="0" fillId="7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energy conserved over one oscillation </a:t>
            </a:r>
            <a:endParaRPr lang="en-US"/>
          </a:p>
        </c:rich>
      </c:tx>
      <c:layout>
        <c:manualLayout>
          <c:xMode val="edge"/>
          <c:yMode val="edge"/>
          <c:x val="0.21975903614457828"/>
          <c:y val="9.6096065799321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25457209415089"/>
          <c:y val="0.30076443569553807"/>
          <c:w val="0.75948160094446027"/>
          <c:h val="0.5177859693438416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Sheet1!$J$6</c:f>
              <c:strCache>
                <c:ptCount val="1"/>
                <c:pt idx="0">
                  <c:v>KE (J)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Sheet1!$I$7:$I$21</c:f>
              <c:numCache>
                <c:formatCode>0.0000</c:formatCode>
                <c:ptCount val="15"/>
                <c:pt idx="0">
                  <c:v>0.6</c:v>
                </c:pt>
                <c:pt idx="1">
                  <c:v>0.64</c:v>
                </c:pt>
                <c:pt idx="2">
                  <c:v>0.68</c:v>
                </c:pt>
                <c:pt idx="3">
                  <c:v>0.72</c:v>
                </c:pt>
                <c:pt idx="4">
                  <c:v>0.76</c:v>
                </c:pt>
                <c:pt idx="5">
                  <c:v>0.8</c:v>
                </c:pt>
                <c:pt idx="6">
                  <c:v>0.84</c:v>
                </c:pt>
                <c:pt idx="7">
                  <c:v>0.88</c:v>
                </c:pt>
                <c:pt idx="8">
                  <c:v>0.92</c:v>
                </c:pt>
                <c:pt idx="9">
                  <c:v>0.96</c:v>
                </c:pt>
                <c:pt idx="10">
                  <c:v>1</c:v>
                </c:pt>
                <c:pt idx="11">
                  <c:v>1.04</c:v>
                </c:pt>
                <c:pt idx="12">
                  <c:v>1.08</c:v>
                </c:pt>
                <c:pt idx="13">
                  <c:v>1.1200000000000001</c:v>
                </c:pt>
                <c:pt idx="14">
                  <c:v>1.1599999999999999</c:v>
                </c:pt>
              </c:numCache>
            </c:numRef>
          </c:xVal>
          <c:yVal>
            <c:numRef>
              <c:f>Sheet1!$J$7:$J$21</c:f>
              <c:numCache>
                <c:formatCode>0.0000</c:formatCode>
                <c:ptCount val="15"/>
                <c:pt idx="0">
                  <c:v>1.6951692403503457E-2</c:v>
                </c:pt>
                <c:pt idx="1">
                  <c:v>7.1277089261260569E-3</c:v>
                </c:pt>
                <c:pt idx="2">
                  <c:v>1.1448985582578211E-3</c:v>
                </c:pt>
                <c:pt idx="3">
                  <c:v>3.4570635702325845E-5</c:v>
                </c:pt>
                <c:pt idx="4">
                  <c:v>2.165791876477456E-3</c:v>
                </c:pt>
                <c:pt idx="5">
                  <c:v>8.9839425247099768E-3</c:v>
                </c:pt>
                <c:pt idx="6">
                  <c:v>2.1424707358187509E-2</c:v>
                </c:pt>
                <c:pt idx="7">
                  <c:v>3.9854240398999638E-2</c:v>
                </c:pt>
                <c:pt idx="8">
                  <c:v>5.5237271816048587E-2</c:v>
                </c:pt>
                <c:pt idx="9">
                  <c:v>6.520633097575021E-2</c:v>
                </c:pt>
                <c:pt idx="10">
                  <c:v>7.1548312733049679E-2</c:v>
                </c:pt>
                <c:pt idx="11">
                  <c:v>7.4086801362620677E-2</c:v>
                </c:pt>
                <c:pt idx="12">
                  <c:v>7.1178232164062244E-2</c:v>
                </c:pt>
                <c:pt idx="13">
                  <c:v>6.3295447358581294E-2</c:v>
                </c:pt>
                <c:pt idx="14">
                  <c:v>5.38229193175329E-2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FB-47BD-816E-FA50433F55F4}"/>
            </c:ext>
          </c:extLst>
        </c:ser>
        <c:ser>
          <c:idx val="1"/>
          <c:order val="1"/>
          <c:tx>
            <c:strRef>
              <c:f>Sheet1!$K$6</c:f>
              <c:strCache>
                <c:ptCount val="1"/>
                <c:pt idx="0">
                  <c:v>PE (J)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Sheet1!$I$7:$I$21</c:f>
              <c:numCache>
                <c:formatCode>0.0000</c:formatCode>
                <c:ptCount val="15"/>
                <c:pt idx="0">
                  <c:v>0.6</c:v>
                </c:pt>
                <c:pt idx="1">
                  <c:v>0.64</c:v>
                </c:pt>
                <c:pt idx="2">
                  <c:v>0.68</c:v>
                </c:pt>
                <c:pt idx="3">
                  <c:v>0.72</c:v>
                </c:pt>
                <c:pt idx="4">
                  <c:v>0.76</c:v>
                </c:pt>
                <c:pt idx="5">
                  <c:v>0.8</c:v>
                </c:pt>
                <c:pt idx="6">
                  <c:v>0.84</c:v>
                </c:pt>
                <c:pt idx="7">
                  <c:v>0.88</c:v>
                </c:pt>
                <c:pt idx="8">
                  <c:v>0.92</c:v>
                </c:pt>
                <c:pt idx="9">
                  <c:v>0.96</c:v>
                </c:pt>
                <c:pt idx="10">
                  <c:v>1</c:v>
                </c:pt>
                <c:pt idx="11">
                  <c:v>1.04</c:v>
                </c:pt>
                <c:pt idx="12">
                  <c:v>1.08</c:v>
                </c:pt>
                <c:pt idx="13">
                  <c:v>1.1200000000000001</c:v>
                </c:pt>
                <c:pt idx="14">
                  <c:v>1.1599999999999999</c:v>
                </c:pt>
              </c:numCache>
            </c:numRef>
          </c:xVal>
          <c:yVal>
            <c:numRef>
              <c:f>Sheet1!$K$7:$K$21</c:f>
              <c:numCache>
                <c:formatCode>0.0000</c:formatCode>
                <c:ptCount val="15"/>
                <c:pt idx="0">
                  <c:v>6.5483712405000005E-2</c:v>
                </c:pt>
                <c:pt idx="1">
                  <c:v>7.8243378142639208E-2</c:v>
                </c:pt>
                <c:pt idx="2">
                  <c:v>8.4824878334323048E-2</c:v>
                </c:pt>
                <c:pt idx="3">
                  <c:v>8.3709507451249984E-2</c:v>
                </c:pt>
                <c:pt idx="4">
                  <c:v>8.3487319075986277E-2</c:v>
                </c:pt>
                <c:pt idx="5">
                  <c:v>7.4841902941814406E-2</c:v>
                </c:pt>
                <c:pt idx="6">
                  <c:v>6.3919978666845331E-2</c:v>
                </c:pt>
                <c:pt idx="7">
                  <c:v>4.6795234056837803E-2</c:v>
                </c:pt>
                <c:pt idx="8">
                  <c:v>2.8064532535530581E-2</c:v>
                </c:pt>
                <c:pt idx="9">
                  <c:v>1.4005101708906531E-2</c:v>
                </c:pt>
                <c:pt idx="10">
                  <c:v>4.1173499068151206E-3</c:v>
                </c:pt>
                <c:pt idx="11">
                  <c:v>1.0762480125000002E-4</c:v>
                </c:pt>
                <c:pt idx="12">
                  <c:v>2.1973766005625433E-3</c:v>
                </c:pt>
                <c:pt idx="13">
                  <c:v>9.6753072355408917E-3</c:v>
                </c:pt>
                <c:pt idx="14">
                  <c:v>2.1769441279999999E-2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B-47BD-816E-FA50433F55F4}"/>
            </c:ext>
          </c:extLst>
        </c:ser>
        <c:ser>
          <c:idx val="2"/>
          <c:order val="2"/>
          <c:tx>
            <c:strRef>
              <c:f>Sheet1!$L$6</c:f>
              <c:strCache>
                <c:ptCount val="1"/>
                <c:pt idx="0">
                  <c:v>Etotal (J)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Sheet1!$I$7:$I$21</c:f>
              <c:numCache>
                <c:formatCode>0.0000</c:formatCode>
                <c:ptCount val="15"/>
                <c:pt idx="0">
                  <c:v>0.6</c:v>
                </c:pt>
                <c:pt idx="1">
                  <c:v>0.64</c:v>
                </c:pt>
                <c:pt idx="2">
                  <c:v>0.68</c:v>
                </c:pt>
                <c:pt idx="3">
                  <c:v>0.72</c:v>
                </c:pt>
                <c:pt idx="4">
                  <c:v>0.76</c:v>
                </c:pt>
                <c:pt idx="5">
                  <c:v>0.8</c:v>
                </c:pt>
                <c:pt idx="6">
                  <c:v>0.84</c:v>
                </c:pt>
                <c:pt idx="7">
                  <c:v>0.88</c:v>
                </c:pt>
                <c:pt idx="8">
                  <c:v>0.92</c:v>
                </c:pt>
                <c:pt idx="9">
                  <c:v>0.96</c:v>
                </c:pt>
                <c:pt idx="10">
                  <c:v>1</c:v>
                </c:pt>
                <c:pt idx="11">
                  <c:v>1.04</c:v>
                </c:pt>
                <c:pt idx="12">
                  <c:v>1.08</c:v>
                </c:pt>
                <c:pt idx="13">
                  <c:v>1.1200000000000001</c:v>
                </c:pt>
                <c:pt idx="14">
                  <c:v>1.1599999999999999</c:v>
                </c:pt>
              </c:numCache>
            </c:numRef>
          </c:xVal>
          <c:yVal>
            <c:numRef>
              <c:f>Sheet1!$L$7:$L$21</c:f>
              <c:numCache>
                <c:formatCode>0.0000</c:formatCode>
                <c:ptCount val="15"/>
                <c:pt idx="0">
                  <c:v>8.2435404808503462E-2</c:v>
                </c:pt>
                <c:pt idx="1">
                  <c:v>8.537108706876527E-2</c:v>
                </c:pt>
                <c:pt idx="2">
                  <c:v>8.5969776892580868E-2</c:v>
                </c:pt>
                <c:pt idx="3">
                  <c:v>8.3744078086952306E-2</c:v>
                </c:pt>
                <c:pt idx="4">
                  <c:v>8.5653110952463737E-2</c:v>
                </c:pt>
                <c:pt idx="5">
                  <c:v>8.3825845466524385E-2</c:v>
                </c:pt>
                <c:pt idx="6">
                  <c:v>8.534468602503284E-2</c:v>
                </c:pt>
                <c:pt idx="7">
                  <c:v>8.6649474455837441E-2</c:v>
                </c:pt>
                <c:pt idx="8">
                  <c:v>8.3301804351579162E-2</c:v>
                </c:pt>
                <c:pt idx="9">
                  <c:v>7.9211432684656746E-2</c:v>
                </c:pt>
                <c:pt idx="10">
                  <c:v>7.5665662639864795E-2</c:v>
                </c:pt>
                <c:pt idx="11">
                  <c:v>7.4194426163870675E-2</c:v>
                </c:pt>
                <c:pt idx="12">
                  <c:v>7.3375608764624789E-2</c:v>
                </c:pt>
                <c:pt idx="13">
                  <c:v>7.2970754594122181E-2</c:v>
                </c:pt>
                <c:pt idx="14">
                  <c:v>7.5592360597532895E-2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FB-47BD-816E-FA50433F5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499344"/>
        <c:axId val="634505248"/>
      </c:scatterChart>
      <c:valAx>
        <c:axId val="63449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505248"/>
        <c:crosses val="autoZero"/>
        <c:crossBetween val="midCat"/>
      </c:valAx>
      <c:valAx>
        <c:axId val="63450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(J)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499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342901</xdr:colOff>
      <xdr:row>35</xdr:row>
      <xdr:rowOff>47624</xdr:rowOff>
    </xdr:from>
    <xdr:to>
      <xdr:col>16</xdr:col>
      <xdr:colOff>219076</xdr:colOff>
      <xdr:row>51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13" workbookViewId="0">
      <selection activeCell="O21" sqref="O21"/>
    </sheetView>
  </sheetViews>
  <sheetFormatPr defaultRowHeight="15" x14ac:dyDescent="0.25"/>
  <cols>
    <col min="1" max="1" width="58" customWidth="1"/>
    <col min="5" max="5" width="11" customWidth="1"/>
    <col min="6" max="6" width="10.42578125" customWidth="1"/>
    <col min="7" max="7" width="10" customWidth="1"/>
    <col min="8" max="8" width="2.85546875" customWidth="1"/>
    <col min="9" max="9" width="12.85546875" customWidth="1"/>
    <col min="10" max="12" width="12.140625" customWidth="1"/>
  </cols>
  <sheetData>
    <row r="1" spans="1:13" ht="18.75" x14ac:dyDescent="0.3">
      <c r="A1" s="1" t="s">
        <v>0</v>
      </c>
      <c r="B1" s="2">
        <v>0.16489999999999999</v>
      </c>
      <c r="C1" s="1" t="s">
        <v>1</v>
      </c>
      <c r="D1" s="1"/>
      <c r="F1" s="1"/>
      <c r="G1" s="1"/>
      <c r="H1" s="10"/>
      <c r="J1" s="21" t="s">
        <v>2</v>
      </c>
      <c r="K1" s="21" t="s">
        <v>3</v>
      </c>
      <c r="L1" s="21" t="s">
        <v>4</v>
      </c>
      <c r="M1" s="1"/>
    </row>
    <row r="2" spans="1:13" ht="18.75" x14ac:dyDescent="0.3">
      <c r="A2" s="1" t="s">
        <v>5</v>
      </c>
      <c r="B2" s="4">
        <v>0.35</v>
      </c>
      <c r="C2" s="1" t="s">
        <v>1</v>
      </c>
      <c r="D2" s="1"/>
      <c r="F2" s="1"/>
      <c r="G2" s="1"/>
      <c r="H2" s="10"/>
      <c r="J2" s="22" t="s">
        <v>6</v>
      </c>
      <c r="K2" s="22" t="s">
        <v>7</v>
      </c>
      <c r="L2" s="22" t="s">
        <v>8</v>
      </c>
      <c r="M2" s="1"/>
    </row>
    <row r="3" spans="1:13" ht="18.75" x14ac:dyDescent="0.3">
      <c r="A3" s="17" t="s">
        <v>23</v>
      </c>
      <c r="B3" s="5">
        <f>B2+(1/3*B1)</f>
        <v>0.40496666666666664</v>
      </c>
      <c r="C3" s="17" t="s">
        <v>1</v>
      </c>
      <c r="D3" s="17"/>
      <c r="F3" s="1"/>
      <c r="G3" s="1"/>
      <c r="H3" s="10"/>
      <c r="J3" s="23" t="s">
        <v>6</v>
      </c>
      <c r="K3" s="23" t="s">
        <v>9</v>
      </c>
      <c r="L3" s="23" t="s">
        <v>8</v>
      </c>
      <c r="M3" s="1"/>
    </row>
    <row r="4" spans="1:13" ht="18.75" x14ac:dyDescent="0.3">
      <c r="A4" s="16" t="s">
        <v>26</v>
      </c>
      <c r="B4" s="6">
        <v>10</v>
      </c>
      <c r="C4" s="16" t="s">
        <v>10</v>
      </c>
      <c r="D4" s="16"/>
      <c r="E4" s="18"/>
      <c r="F4" s="1"/>
      <c r="G4" s="1"/>
      <c r="H4" s="10"/>
      <c r="J4" s="23" t="s">
        <v>20</v>
      </c>
      <c r="K4" s="23" t="s">
        <v>11</v>
      </c>
      <c r="L4" s="23" t="s">
        <v>24</v>
      </c>
      <c r="M4" s="1"/>
    </row>
    <row r="5" spans="1:13" ht="18.75" x14ac:dyDescent="0.3">
      <c r="A5" s="1"/>
      <c r="B5" s="1"/>
      <c r="C5" s="1"/>
      <c r="D5" s="1"/>
      <c r="E5" s="19" t="s">
        <v>12</v>
      </c>
      <c r="F5" s="19" t="s">
        <v>25</v>
      </c>
      <c r="G5" s="19" t="s">
        <v>13</v>
      </c>
      <c r="H5" s="11"/>
      <c r="I5" s="20" t="s">
        <v>12</v>
      </c>
      <c r="J5" s="3" t="s">
        <v>2</v>
      </c>
      <c r="K5" s="3" t="s">
        <v>3</v>
      </c>
      <c r="L5" s="3" t="s">
        <v>4</v>
      </c>
      <c r="M5" s="1"/>
    </row>
    <row r="6" spans="1:13" ht="18.75" x14ac:dyDescent="0.3">
      <c r="A6" s="7"/>
      <c r="B6" s="7"/>
      <c r="C6" s="7"/>
      <c r="D6" s="7"/>
      <c r="E6" s="8" t="s">
        <v>14</v>
      </c>
      <c r="F6" s="8" t="s">
        <v>15</v>
      </c>
      <c r="G6" s="8" t="s">
        <v>16</v>
      </c>
      <c r="H6" s="10"/>
      <c r="I6" s="8" t="s">
        <v>14</v>
      </c>
      <c r="J6" s="8" t="s">
        <v>17</v>
      </c>
      <c r="K6" s="8" t="s">
        <v>18</v>
      </c>
      <c r="L6" s="8" t="s">
        <v>19</v>
      </c>
      <c r="M6" s="1"/>
    </row>
    <row r="7" spans="1:13" x14ac:dyDescent="0.25">
      <c r="E7" s="9">
        <v>0.6</v>
      </c>
      <c r="F7" s="9">
        <v>-0.114441</v>
      </c>
      <c r="G7" s="9">
        <v>-0.28934227430600001</v>
      </c>
      <c r="H7" s="12"/>
      <c r="I7" s="9">
        <f>E7</f>
        <v>0.6</v>
      </c>
      <c r="J7" s="9">
        <f>0.5*B$3*G7^2</f>
        <v>1.6951692403503457E-2</v>
      </c>
      <c r="K7" s="9">
        <f>0.5*B$4*(F7^2)</f>
        <v>6.5483712405000005E-2</v>
      </c>
      <c r="L7" s="9">
        <f>J7+K7</f>
        <v>8.2435404808503462E-2</v>
      </c>
    </row>
    <row r="8" spans="1:13" x14ac:dyDescent="0.25">
      <c r="A8" s="14" t="s">
        <v>22</v>
      </c>
      <c r="E8" s="9">
        <v>0.64</v>
      </c>
      <c r="F8" s="9">
        <v>-0.125094666667</v>
      </c>
      <c r="G8" s="9">
        <v>-0.18762052083299999</v>
      </c>
      <c r="H8" s="12"/>
      <c r="I8" s="9">
        <f t="shared" ref="I8:I40" si="0">E8</f>
        <v>0.64</v>
      </c>
      <c r="J8" s="9">
        <f t="shared" ref="J8:J40" si="1">0.5*B$3*G8^2</f>
        <v>7.1277089261260569E-3</v>
      </c>
      <c r="K8" s="9">
        <f t="shared" ref="K8:K40" si="2">0.5*B$4*(F8^2)</f>
        <v>7.8243378142639208E-2</v>
      </c>
      <c r="L8" s="9">
        <f t="shared" ref="L8:L40" si="3">J8+K8</f>
        <v>8.537108706876527E-2</v>
      </c>
    </row>
    <row r="9" spans="1:13" x14ac:dyDescent="0.25">
      <c r="E9" s="9">
        <v>0.68</v>
      </c>
      <c r="F9" s="9">
        <v>-0.130249666667</v>
      </c>
      <c r="G9" s="9">
        <v>-7.5194982638899996E-2</v>
      </c>
      <c r="H9" s="12"/>
      <c r="I9" s="9">
        <f t="shared" si="0"/>
        <v>0.68</v>
      </c>
      <c r="J9" s="9">
        <f t="shared" si="1"/>
        <v>1.1448985582578211E-3</v>
      </c>
      <c r="K9" s="9">
        <f t="shared" si="2"/>
        <v>8.4824878334323048E-2</v>
      </c>
      <c r="L9" s="9">
        <f t="shared" si="3"/>
        <v>8.5969776892580868E-2</v>
      </c>
    </row>
    <row r="10" spans="1:13" x14ac:dyDescent="0.25">
      <c r="A10" s="14" t="s">
        <v>22</v>
      </c>
      <c r="E10" s="9">
        <v>0.72</v>
      </c>
      <c r="F10" s="9">
        <v>-0.12939049999999999</v>
      </c>
      <c r="G10" s="9">
        <v>1.3066493055600001E-2</v>
      </c>
      <c r="H10" s="12"/>
      <c r="I10" s="9">
        <f t="shared" si="0"/>
        <v>0.72</v>
      </c>
      <c r="J10" s="9">
        <f t="shared" si="1"/>
        <v>3.4570635702325845E-5</v>
      </c>
      <c r="K10" s="9">
        <f t="shared" si="2"/>
        <v>8.3709507451249984E-2</v>
      </c>
      <c r="L10" s="9">
        <f t="shared" si="3"/>
        <v>8.3744078086952306E-2</v>
      </c>
    </row>
    <row r="11" spans="1:13" x14ac:dyDescent="0.25">
      <c r="E11" s="9">
        <v>0.76</v>
      </c>
      <c r="F11" s="9">
        <v>-0.12921866666699999</v>
      </c>
      <c r="G11" s="9">
        <v>0.1034221875</v>
      </c>
      <c r="H11" s="12"/>
      <c r="I11" s="9">
        <f t="shared" si="0"/>
        <v>0.76</v>
      </c>
      <c r="J11" s="9">
        <f t="shared" si="1"/>
        <v>2.165791876477456E-3</v>
      </c>
      <c r="K11" s="9">
        <f t="shared" si="2"/>
        <v>8.3487319075986277E-2</v>
      </c>
      <c r="L11" s="9">
        <f t="shared" si="3"/>
        <v>8.5653110952463737E-2</v>
      </c>
    </row>
    <row r="12" spans="1:13" x14ac:dyDescent="0.25">
      <c r="E12" s="9">
        <v>0.8</v>
      </c>
      <c r="F12" s="9">
        <v>-0.122345333333</v>
      </c>
      <c r="G12" s="9">
        <v>0.210639027778</v>
      </c>
      <c r="H12" s="12"/>
      <c r="I12" s="9">
        <f t="shared" si="0"/>
        <v>0.8</v>
      </c>
      <c r="J12" s="9">
        <f t="shared" si="1"/>
        <v>8.9839425247099768E-3</v>
      </c>
      <c r="K12" s="9">
        <f t="shared" si="2"/>
        <v>7.4841902941814406E-2</v>
      </c>
      <c r="L12" s="9">
        <f t="shared" si="3"/>
        <v>8.3825845466524385E-2</v>
      </c>
    </row>
    <row r="13" spans="1:13" x14ac:dyDescent="0.25">
      <c r="E13" s="9">
        <v>0.84</v>
      </c>
      <c r="F13" s="9">
        <v>-0.11306633333299999</v>
      </c>
      <c r="G13" s="9">
        <v>0.325284079861</v>
      </c>
      <c r="H13" s="12"/>
      <c r="I13" s="9">
        <f t="shared" si="0"/>
        <v>0.84</v>
      </c>
      <c r="J13" s="9">
        <f t="shared" si="1"/>
        <v>2.1424707358187509E-2</v>
      </c>
      <c r="K13" s="9">
        <f t="shared" si="2"/>
        <v>6.3919978666845331E-2</v>
      </c>
      <c r="L13" s="9">
        <f t="shared" si="3"/>
        <v>8.534468602503284E-2</v>
      </c>
    </row>
    <row r="14" spans="1:13" x14ac:dyDescent="0.25">
      <c r="A14" s="15" t="s">
        <v>21</v>
      </c>
      <c r="E14" s="9">
        <v>0.88</v>
      </c>
      <c r="F14" s="9">
        <v>-9.6742166666700005E-2</v>
      </c>
      <c r="G14" s="9">
        <v>0.44365218750000002</v>
      </c>
      <c r="H14" s="12"/>
      <c r="I14" s="9">
        <f t="shared" si="0"/>
        <v>0.88</v>
      </c>
      <c r="J14" s="9">
        <f t="shared" si="1"/>
        <v>3.9854240398999638E-2</v>
      </c>
      <c r="K14" s="9">
        <f t="shared" si="2"/>
        <v>4.6795234056837803E-2</v>
      </c>
      <c r="L14" s="9">
        <f t="shared" si="3"/>
        <v>8.6649474455837441E-2</v>
      </c>
    </row>
    <row r="15" spans="1:13" x14ac:dyDescent="0.25">
      <c r="E15" s="9">
        <v>0.92</v>
      </c>
      <c r="F15" s="9">
        <v>-7.4919333333300003E-2</v>
      </c>
      <c r="G15" s="9">
        <v>0.52230173611099995</v>
      </c>
      <c r="H15" s="12"/>
      <c r="I15" s="9">
        <f t="shared" si="0"/>
        <v>0.92</v>
      </c>
      <c r="J15" s="9">
        <f t="shared" si="1"/>
        <v>5.5237271816048587E-2</v>
      </c>
      <c r="K15" s="9">
        <f t="shared" si="2"/>
        <v>2.8064532535530581E-2</v>
      </c>
      <c r="L15" s="9">
        <f t="shared" si="3"/>
        <v>8.3301804351579162E-2</v>
      </c>
    </row>
    <row r="16" spans="1:13" x14ac:dyDescent="0.25">
      <c r="E16" s="9">
        <v>0.96</v>
      </c>
      <c r="F16" s="9">
        <v>-5.2924666666700003E-2</v>
      </c>
      <c r="G16" s="9">
        <v>0.56747958333299997</v>
      </c>
      <c r="H16" s="12"/>
      <c r="I16" s="9">
        <f t="shared" si="0"/>
        <v>0.96</v>
      </c>
      <c r="J16" s="9">
        <f t="shared" si="1"/>
        <v>6.520633097575021E-2</v>
      </c>
      <c r="K16" s="9">
        <f t="shared" si="2"/>
        <v>1.4005101708906531E-2</v>
      </c>
      <c r="L16" s="9">
        <f t="shared" si="3"/>
        <v>7.9211432684656746E-2</v>
      </c>
    </row>
    <row r="17" spans="1:12" x14ac:dyDescent="0.25">
      <c r="A17" s="15" t="s">
        <v>21</v>
      </c>
      <c r="E17" s="9">
        <v>1</v>
      </c>
      <c r="F17" s="9">
        <v>-2.8696166666699999E-2</v>
      </c>
      <c r="G17" s="9">
        <v>0.59443593750000001</v>
      </c>
      <c r="H17" s="12"/>
      <c r="I17" s="9">
        <f t="shared" si="0"/>
        <v>1</v>
      </c>
      <c r="J17" s="9">
        <f t="shared" si="1"/>
        <v>7.1548312733049679E-2</v>
      </c>
      <c r="K17" s="9">
        <f t="shared" si="2"/>
        <v>4.1173499068151206E-3</v>
      </c>
      <c r="L17" s="9">
        <f t="shared" si="3"/>
        <v>7.5665662639864795E-2</v>
      </c>
    </row>
    <row r="18" spans="1:12" x14ac:dyDescent="0.25">
      <c r="E18" s="9">
        <v>1.04</v>
      </c>
      <c r="F18" s="9">
        <v>-4.6395000000000004E-3</v>
      </c>
      <c r="G18" s="9">
        <v>0.60488913194399996</v>
      </c>
      <c r="H18" s="12"/>
      <c r="I18" s="9">
        <f t="shared" si="0"/>
        <v>1.04</v>
      </c>
      <c r="J18" s="9">
        <f t="shared" si="1"/>
        <v>7.4086801362620677E-2</v>
      </c>
      <c r="K18" s="9">
        <f t="shared" si="2"/>
        <v>1.0762480125000002E-4</v>
      </c>
      <c r="L18" s="9">
        <f t="shared" si="3"/>
        <v>7.4194426163870675E-2</v>
      </c>
    </row>
    <row r="19" spans="1:12" x14ac:dyDescent="0.25">
      <c r="E19" s="9">
        <v>1.08</v>
      </c>
      <c r="F19" s="9">
        <v>2.09636666667E-2</v>
      </c>
      <c r="G19" s="9">
        <v>0.59289659722200005</v>
      </c>
      <c r="H19" s="12"/>
      <c r="I19" s="9">
        <f t="shared" si="0"/>
        <v>1.08</v>
      </c>
      <c r="J19" s="9">
        <f t="shared" si="1"/>
        <v>7.1178232164062244E-2</v>
      </c>
      <c r="K19" s="9">
        <f t="shared" si="2"/>
        <v>2.1973766005625433E-3</v>
      </c>
      <c r="L19" s="9">
        <f t="shared" si="3"/>
        <v>7.3375608764624789E-2</v>
      </c>
    </row>
    <row r="20" spans="1:12" x14ac:dyDescent="0.25">
      <c r="A20" s="15" t="s">
        <v>21</v>
      </c>
      <c r="E20" s="9">
        <v>1.1200000000000001</v>
      </c>
      <c r="F20" s="9">
        <v>4.3989333333299997E-2</v>
      </c>
      <c r="G20" s="9">
        <v>0.55910270833300002</v>
      </c>
      <c r="H20" s="12"/>
      <c r="I20" s="9">
        <f t="shared" si="0"/>
        <v>1.1200000000000001</v>
      </c>
      <c r="J20" s="9">
        <f t="shared" si="1"/>
        <v>6.3295447358581294E-2</v>
      </c>
      <c r="K20" s="9">
        <f t="shared" si="2"/>
        <v>9.6753072355408917E-3</v>
      </c>
      <c r="L20" s="9">
        <f t="shared" si="3"/>
        <v>7.2970754594122181E-2</v>
      </c>
    </row>
    <row r="21" spans="1:12" x14ac:dyDescent="0.25">
      <c r="A21" s="13"/>
      <c r="E21" s="9">
        <v>1.1599999999999999</v>
      </c>
      <c r="F21" s="9">
        <v>6.5984000000000001E-2</v>
      </c>
      <c r="G21" s="9">
        <v>0.51557159722199997</v>
      </c>
      <c r="H21" s="12"/>
      <c r="I21" s="9">
        <f t="shared" si="0"/>
        <v>1.1599999999999999</v>
      </c>
      <c r="J21" s="9">
        <f t="shared" si="1"/>
        <v>5.38229193175329E-2</v>
      </c>
      <c r="K21" s="9">
        <f t="shared" si="2"/>
        <v>2.1769441279999999E-2</v>
      </c>
      <c r="L21" s="9">
        <f t="shared" si="3"/>
        <v>7.5592360597532895E-2</v>
      </c>
    </row>
    <row r="22" spans="1:12" x14ac:dyDescent="0.25">
      <c r="E22" s="9">
        <v>1.2</v>
      </c>
      <c r="F22" s="9">
        <v>8.7119500000000002E-2</v>
      </c>
      <c r="G22" s="9">
        <v>0.44093149305599999</v>
      </c>
      <c r="H22" s="12"/>
      <c r="I22" s="9">
        <f t="shared" si="0"/>
        <v>1.2</v>
      </c>
      <c r="J22" s="9">
        <f t="shared" si="1"/>
        <v>3.9366927424614014E-2</v>
      </c>
      <c r="K22" s="9">
        <f t="shared" si="2"/>
        <v>3.7949036401250004E-2</v>
      </c>
      <c r="L22" s="9">
        <f t="shared" si="3"/>
        <v>7.7315963825864018E-2</v>
      </c>
    </row>
    <row r="23" spans="1:12" x14ac:dyDescent="0.25">
      <c r="A23" s="15" t="s">
        <v>28</v>
      </c>
      <c r="E23" s="9">
        <v>1.24</v>
      </c>
      <c r="F23" s="9">
        <v>0.10275633333299999</v>
      </c>
      <c r="G23" s="9">
        <v>0.34142925347199998</v>
      </c>
      <c r="H23" s="12"/>
      <c r="I23" s="9">
        <f t="shared" si="0"/>
        <v>1.24</v>
      </c>
      <c r="J23" s="9">
        <f t="shared" si="1"/>
        <v>2.3604278964186785E-2</v>
      </c>
      <c r="K23" s="9">
        <f t="shared" si="2"/>
        <v>5.2794320200213032E-2</v>
      </c>
      <c r="L23" s="9">
        <f t="shared" si="3"/>
        <v>7.6398599164399811E-2</v>
      </c>
    </row>
    <row r="24" spans="1:12" x14ac:dyDescent="0.25">
      <c r="E24" s="9">
        <v>1.28</v>
      </c>
      <c r="F24" s="9">
        <v>0.114784666667</v>
      </c>
      <c r="G24" s="9">
        <v>0.23362173611100001</v>
      </c>
      <c r="H24" s="12"/>
      <c r="I24" s="9">
        <f t="shared" si="0"/>
        <v>1.28</v>
      </c>
      <c r="J24" s="9">
        <f t="shared" si="1"/>
        <v>1.1051361253735946E-2</v>
      </c>
      <c r="K24" s="9">
        <f t="shared" si="2"/>
        <v>6.5877598509271509E-2</v>
      </c>
      <c r="L24" s="9">
        <f t="shared" si="3"/>
        <v>7.6928959763007454E-2</v>
      </c>
    </row>
    <row r="25" spans="1:12" x14ac:dyDescent="0.25">
      <c r="E25" s="9">
        <v>1.32</v>
      </c>
      <c r="F25" s="9">
        <v>0.121829833333</v>
      </c>
      <c r="G25" s="9">
        <v>0.117992222222</v>
      </c>
      <c r="H25" s="12"/>
      <c r="I25" s="9">
        <f t="shared" si="0"/>
        <v>1.32</v>
      </c>
      <c r="J25" s="9">
        <f t="shared" si="1"/>
        <v>2.8190062761642991E-3</v>
      </c>
      <c r="K25" s="9">
        <f t="shared" si="2"/>
        <v>7.42125414497328E-2</v>
      </c>
      <c r="L25" s="9">
        <f t="shared" si="3"/>
        <v>7.7031547725897098E-2</v>
      </c>
    </row>
    <row r="26" spans="1:12" x14ac:dyDescent="0.25">
      <c r="E26" s="9">
        <v>1.36</v>
      </c>
      <c r="F26" s="9">
        <v>0.1242355</v>
      </c>
      <c r="G26" s="9">
        <v>1.68253472222E-3</v>
      </c>
      <c r="H26" s="12"/>
      <c r="I26" s="9">
        <f t="shared" si="0"/>
        <v>1.36</v>
      </c>
      <c r="J26" s="9">
        <f t="shared" si="1"/>
        <v>5.7321474397235167E-7</v>
      </c>
      <c r="K26" s="9">
        <f t="shared" si="2"/>
        <v>7.7172297301249998E-2</v>
      </c>
      <c r="L26" s="9">
        <f t="shared" si="3"/>
        <v>7.7172870515993974E-2</v>
      </c>
    </row>
    <row r="27" spans="1:12" x14ac:dyDescent="0.25">
      <c r="E27" s="9">
        <v>1.4</v>
      </c>
      <c r="F27" s="9">
        <v>0.121829833333</v>
      </c>
      <c r="G27" s="9">
        <v>-0.11226444444399999</v>
      </c>
      <c r="H27" s="12"/>
      <c r="I27" s="9">
        <f t="shared" si="0"/>
        <v>1.4</v>
      </c>
      <c r="J27" s="9">
        <f t="shared" si="1"/>
        <v>2.5519593058883532E-3</v>
      </c>
      <c r="K27" s="9">
        <f t="shared" si="2"/>
        <v>7.42125414497328E-2</v>
      </c>
      <c r="L27" s="9">
        <f t="shared" si="3"/>
        <v>7.6764500755621148E-2</v>
      </c>
    </row>
    <row r="28" spans="1:12" x14ac:dyDescent="0.25">
      <c r="E28" s="9">
        <v>1.44</v>
      </c>
      <c r="F28" s="9">
        <v>0.114784666667</v>
      </c>
      <c r="G28" s="9">
        <v>-0.218854809028</v>
      </c>
      <c r="H28" s="12"/>
      <c r="I28" s="9">
        <f t="shared" si="0"/>
        <v>1.44</v>
      </c>
      <c r="J28" s="9">
        <f t="shared" si="1"/>
        <v>9.6984307650659317E-3</v>
      </c>
      <c r="K28" s="9">
        <f t="shared" si="2"/>
        <v>6.5877598509271509E-2</v>
      </c>
      <c r="L28" s="9">
        <f t="shared" si="3"/>
        <v>7.5576029274337445E-2</v>
      </c>
    </row>
    <row r="29" spans="1:12" x14ac:dyDescent="0.25">
      <c r="E29" s="9">
        <v>1.48</v>
      </c>
      <c r="F29" s="9">
        <v>0.104131</v>
      </c>
      <c r="G29" s="9">
        <v>-0.32068395833300001</v>
      </c>
      <c r="H29" s="12"/>
      <c r="I29" s="9">
        <f t="shared" si="0"/>
        <v>1.48</v>
      </c>
      <c r="J29" s="9">
        <f t="shared" si="1"/>
        <v>2.0823021759235692E-2</v>
      </c>
      <c r="K29" s="9">
        <f t="shared" si="2"/>
        <v>5.4216325805000007E-2</v>
      </c>
      <c r="L29" s="9">
        <f t="shared" si="3"/>
        <v>7.5039347564235692E-2</v>
      </c>
    </row>
    <row r="30" spans="1:12" x14ac:dyDescent="0.25">
      <c r="E30" s="9">
        <v>1.52</v>
      </c>
      <c r="F30" s="9">
        <v>8.8837833333300004E-2</v>
      </c>
      <c r="G30" s="9">
        <v>-0.41531758680600001</v>
      </c>
      <c r="H30" s="12"/>
      <c r="I30" s="9">
        <f t="shared" si="0"/>
        <v>1.52</v>
      </c>
      <c r="J30" s="9">
        <f t="shared" si="1"/>
        <v>3.4926086515215927E-2</v>
      </c>
      <c r="K30" s="9">
        <f t="shared" si="2"/>
        <v>3.9460803156775942E-2</v>
      </c>
      <c r="L30" s="9">
        <f t="shared" si="3"/>
        <v>7.4386889671991863E-2</v>
      </c>
    </row>
    <row r="31" spans="1:12" x14ac:dyDescent="0.25">
      <c r="E31" s="9">
        <v>1.56</v>
      </c>
      <c r="F31" s="9">
        <v>7.0108000000000004E-2</v>
      </c>
      <c r="G31" s="9">
        <v>-0.49505899305599999</v>
      </c>
      <c r="H31" s="12"/>
      <c r="I31" s="9">
        <f t="shared" si="0"/>
        <v>1.56</v>
      </c>
      <c r="J31" s="9">
        <f t="shared" si="1"/>
        <v>4.9625305114194752E-2</v>
      </c>
      <c r="K31" s="9">
        <f t="shared" si="2"/>
        <v>2.4575658320000002E-2</v>
      </c>
      <c r="L31" s="9">
        <f t="shared" si="3"/>
        <v>7.4200963434194758E-2</v>
      </c>
    </row>
    <row r="32" spans="1:12" x14ac:dyDescent="0.25">
      <c r="E32" s="9">
        <v>1.6</v>
      </c>
      <c r="F32" s="9">
        <v>4.7941499999999998E-2</v>
      </c>
      <c r="G32" s="9">
        <v>-0.55310644097200001</v>
      </c>
      <c r="H32" s="12"/>
      <c r="I32" s="9">
        <f t="shared" si="0"/>
        <v>1.6</v>
      </c>
      <c r="J32" s="9">
        <f t="shared" si="1"/>
        <v>6.1945065067636869E-2</v>
      </c>
      <c r="K32" s="9">
        <f t="shared" si="2"/>
        <v>1.1491937111249999E-2</v>
      </c>
      <c r="L32" s="9">
        <f t="shared" si="3"/>
        <v>7.3437002178886865E-2</v>
      </c>
    </row>
    <row r="33" spans="1:12" x14ac:dyDescent="0.25">
      <c r="E33" s="9">
        <v>1.64</v>
      </c>
      <c r="F33" s="9">
        <v>2.45721666667E-2</v>
      </c>
      <c r="G33" s="9">
        <v>-0.58858286458300002</v>
      </c>
      <c r="H33" s="12"/>
      <c r="I33" s="9">
        <f t="shared" si="0"/>
        <v>1.64</v>
      </c>
      <c r="J33" s="9">
        <f t="shared" si="1"/>
        <v>7.0146258337539832E-2</v>
      </c>
      <c r="K33" s="9">
        <f t="shared" si="2"/>
        <v>3.0189568734804132E-3</v>
      </c>
      <c r="L33" s="9">
        <f t="shared" si="3"/>
        <v>7.3165215211020249E-2</v>
      </c>
    </row>
    <row r="34" spans="1:12" x14ac:dyDescent="0.25">
      <c r="A34" s="14" t="s">
        <v>22</v>
      </c>
      <c r="E34" s="9"/>
      <c r="F34" s="9"/>
      <c r="G34" s="9"/>
      <c r="H34" s="12"/>
      <c r="I34" s="9"/>
      <c r="J34" s="9"/>
      <c r="K34" s="9"/>
      <c r="L34" s="9"/>
    </row>
    <row r="35" spans="1:12" x14ac:dyDescent="0.25">
      <c r="E35" s="9"/>
      <c r="F35" s="9"/>
      <c r="G35" s="9"/>
      <c r="H35" s="12"/>
      <c r="I35" s="9"/>
      <c r="J35" s="9"/>
      <c r="K35" s="9"/>
      <c r="L35" s="9"/>
    </row>
    <row r="36" spans="1:12" x14ac:dyDescent="0.25">
      <c r="A36" s="14" t="s">
        <v>27</v>
      </c>
      <c r="E36" s="9"/>
      <c r="F36" s="9"/>
      <c r="G36" s="9"/>
      <c r="H36" s="12"/>
      <c r="I36" s="9"/>
      <c r="J36" s="9"/>
      <c r="K36" s="9"/>
      <c r="L36" s="9"/>
    </row>
    <row r="37" spans="1:12" x14ac:dyDescent="0.25">
      <c r="E37" s="9"/>
      <c r="F37" s="9"/>
      <c r="G37" s="9"/>
      <c r="H37" s="12"/>
      <c r="I37" s="9"/>
      <c r="J37" s="9"/>
      <c r="K37" s="9"/>
      <c r="L37" s="9"/>
    </row>
    <row r="38" spans="1:12" x14ac:dyDescent="0.25">
      <c r="E38" s="9"/>
      <c r="F38" s="9"/>
      <c r="G38" s="9"/>
      <c r="H38" s="12"/>
      <c r="I38" s="9"/>
      <c r="J38" s="9"/>
      <c r="K38" s="9"/>
      <c r="L38" s="9"/>
    </row>
    <row r="39" spans="1:12" x14ac:dyDescent="0.25">
      <c r="E39" s="9"/>
      <c r="F39" s="9"/>
      <c r="G39" s="9"/>
      <c r="H39" s="12"/>
      <c r="I39" s="9"/>
      <c r="J39" s="9"/>
      <c r="K39" s="9"/>
      <c r="L39" s="9"/>
    </row>
    <row r="40" spans="1:12" x14ac:dyDescent="0.25">
      <c r="E40" s="9"/>
      <c r="F40" s="9"/>
      <c r="G40" s="9"/>
      <c r="H40" s="12"/>
      <c r="I40" s="9"/>
      <c r="J40" s="9"/>
      <c r="K40" s="9"/>
      <c r="L40" s="9"/>
    </row>
    <row r="41" spans="1:12" x14ac:dyDescent="0.25">
      <c r="E41" s="9"/>
      <c r="F41" s="9"/>
      <c r="G41" s="9"/>
      <c r="H41" s="12"/>
      <c r="I41" s="9"/>
      <c r="J41" s="9"/>
      <c r="K41" s="9"/>
      <c r="L41" s="9"/>
    </row>
    <row r="42" spans="1:12" x14ac:dyDescent="0.25">
      <c r="E42" s="9"/>
      <c r="F42" s="9"/>
      <c r="G42" s="9"/>
      <c r="H42" s="12"/>
      <c r="I42" s="9"/>
      <c r="J42" s="9"/>
      <c r="K42" s="9"/>
      <c r="L42" s="9"/>
    </row>
    <row r="43" spans="1:12" x14ac:dyDescent="0.25">
      <c r="E43" s="9"/>
      <c r="F43" s="9"/>
      <c r="G43" s="9"/>
      <c r="H43" s="12"/>
      <c r="I43" s="9"/>
      <c r="J43" s="9"/>
      <c r="K43" s="9"/>
      <c r="L43" s="9"/>
    </row>
    <row r="44" spans="1:12" x14ac:dyDescent="0.25">
      <c r="E44" s="9"/>
      <c r="F44" s="9"/>
      <c r="G44" s="9"/>
      <c r="H44" s="12"/>
      <c r="I44" s="9"/>
      <c r="J44" s="9"/>
      <c r="K44" s="9"/>
      <c r="L44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lemo1946</cp:lastModifiedBy>
  <cp:lastPrinted>2020-11-17T18:42:28Z</cp:lastPrinted>
  <dcterms:created xsi:type="dcterms:W3CDTF">2015-12-09T00:06:02Z</dcterms:created>
  <dcterms:modified xsi:type="dcterms:W3CDTF">2020-11-17T18:52:37Z</dcterms:modified>
</cp:coreProperties>
</file>