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7" i="1" l="1"/>
  <c r="L7" i="1" s="1"/>
  <c r="K23" i="1"/>
  <c r="L23" i="1" s="1"/>
  <c r="K22" i="1"/>
  <c r="K21" i="1"/>
  <c r="L21" i="1" s="1"/>
  <c r="K20" i="1"/>
  <c r="K19" i="1"/>
  <c r="L19" i="1" s="1"/>
  <c r="K18" i="1"/>
  <c r="K17" i="1"/>
  <c r="L17" i="1" s="1"/>
  <c r="K16" i="1"/>
  <c r="K15" i="1"/>
  <c r="L15" i="1" s="1"/>
  <c r="K14" i="1"/>
  <c r="K13" i="1"/>
  <c r="L13" i="1" s="1"/>
  <c r="K12" i="1"/>
  <c r="K11" i="1"/>
  <c r="L11" i="1" s="1"/>
  <c r="K10" i="1"/>
  <c r="K9" i="1"/>
  <c r="L9" i="1" s="1"/>
  <c r="K8" i="1"/>
  <c r="L22" i="1"/>
  <c r="L20" i="1"/>
  <c r="L18" i="1"/>
  <c r="L16" i="1"/>
  <c r="L14" i="1"/>
  <c r="L12" i="1"/>
  <c r="L10" i="1"/>
  <c r="L8" i="1"/>
  <c r="J7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B3" i="1"/>
  <c r="B2" i="1"/>
</calcChain>
</file>

<file path=xl/sharedStrings.xml><?xml version="1.0" encoding="utf-8"?>
<sst xmlns="http://schemas.openxmlformats.org/spreadsheetml/2006/main" count="34" uniqueCount="25">
  <si>
    <t>Mass of Spring</t>
  </si>
  <si>
    <t>kg</t>
  </si>
  <si>
    <t>use</t>
  </si>
  <si>
    <t>formulas</t>
  </si>
  <si>
    <t>Below</t>
  </si>
  <si>
    <t>Mass on Spring (Mmass+Mhanger)</t>
  </si>
  <si>
    <t>Put $ in front</t>
  </si>
  <si>
    <t>of Letters in</t>
  </si>
  <si>
    <t>the formulas</t>
  </si>
  <si>
    <t>of NUMBERS in</t>
  </si>
  <si>
    <t>N/m</t>
  </si>
  <si>
    <t xml:space="preserve"> and Spring "k"</t>
  </si>
  <si>
    <t xml:space="preserve">Copied </t>
  </si>
  <si>
    <t>Pro</t>
  </si>
  <si>
    <t>Time(s)</t>
  </si>
  <si>
    <t>Pos(m)</t>
  </si>
  <si>
    <t>Vel(m/s)</t>
  </si>
  <si>
    <t>KE (J)</t>
  </si>
  <si>
    <t>PE (J)</t>
  </si>
  <si>
    <t>Etotal (J)</t>
  </si>
  <si>
    <t xml:space="preserve"> for Effective Mass</t>
  </si>
  <si>
    <r>
      <rPr>
        <sz val="14"/>
        <color theme="9" tint="-0.249977111117893"/>
        <rFont val="Calibri"/>
        <family val="2"/>
        <scheme val="minor"/>
      </rPr>
      <t xml:space="preserve">Effective Mass = (Mmass + Mhanger + </t>
    </r>
    <r>
      <rPr>
        <sz val="12"/>
        <color theme="9" tint="-0.249977111117893"/>
        <rFont val="Calibri"/>
        <family val="2"/>
        <scheme val="minor"/>
      </rPr>
      <t>1/3</t>
    </r>
    <r>
      <rPr>
        <sz val="14"/>
        <color theme="9" tint="-0.249977111117893"/>
        <rFont val="Calibri"/>
        <family val="2"/>
        <scheme val="minor"/>
      </rPr>
      <t xml:space="preserve">Mspring) </t>
    </r>
  </si>
  <si>
    <t xml:space="preserve">( $B$3 and $B$4) </t>
  </si>
  <si>
    <t>from Logger</t>
  </si>
  <si>
    <t xml:space="preserve">Spring Constant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</si>
</sst>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FF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164" fontId="0" fillId="0" borderId="0" xfId="0" applyNumberFormat="1"/>
    <xf numFmtId="0" fontId="1" fillId="7" borderId="0" xfId="0" applyFont="1" applyFill="1"/>
    <xf numFmtId="0" fontId="3" fillId="7" borderId="0" xfId="0" applyFont="1" applyFill="1" applyAlignment="1">
      <alignment horizontal="center"/>
    </xf>
    <xf numFmtId="0" fontId="0" fillId="7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vs KE,PE, &amp; Etotal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Sheet1!$I$7:$I$23</c:f>
              <c:numCache>
                <c:formatCode>0.0000</c:formatCode>
                <c:ptCount val="17"/>
                <c:pt idx="0">
                  <c:v>0.76</c:v>
                </c:pt>
                <c:pt idx="1">
                  <c:v>0.8</c:v>
                </c:pt>
                <c:pt idx="2">
                  <c:v>0.84</c:v>
                </c:pt>
                <c:pt idx="3">
                  <c:v>0.88</c:v>
                </c:pt>
                <c:pt idx="4">
                  <c:v>0.92</c:v>
                </c:pt>
                <c:pt idx="5">
                  <c:v>0.96</c:v>
                </c:pt>
                <c:pt idx="6">
                  <c:v>1</c:v>
                </c:pt>
                <c:pt idx="7">
                  <c:v>1.04</c:v>
                </c:pt>
                <c:pt idx="8">
                  <c:v>1.08</c:v>
                </c:pt>
                <c:pt idx="9">
                  <c:v>1.1200000000000001</c:v>
                </c:pt>
                <c:pt idx="10">
                  <c:v>1.1599999999999999</c:v>
                </c:pt>
                <c:pt idx="11">
                  <c:v>1.2</c:v>
                </c:pt>
                <c:pt idx="12">
                  <c:v>1.24</c:v>
                </c:pt>
                <c:pt idx="13">
                  <c:v>1.28</c:v>
                </c:pt>
                <c:pt idx="14">
                  <c:v>1.32</c:v>
                </c:pt>
                <c:pt idx="15">
                  <c:v>1.36</c:v>
                </c:pt>
                <c:pt idx="16">
                  <c:v>1.4</c:v>
                </c:pt>
              </c:numCache>
            </c:numRef>
          </c:xVal>
          <c:yVal>
            <c:numRef>
              <c:f>Sheet1!$J$7:$J$23</c:f>
              <c:numCache>
                <c:formatCode>0.0000</c:formatCode>
                <c:ptCount val="17"/>
                <c:pt idx="0">
                  <c:v>1.6923032462784214E-4</c:v>
                </c:pt>
                <c:pt idx="1">
                  <c:v>1.0783847257443616E-2</c:v>
                </c:pt>
                <c:pt idx="2">
                  <c:v>3.3219040789932812E-2</c:v>
                </c:pt>
                <c:pt idx="3">
                  <c:v>6.2397138868646902E-2</c:v>
                </c:pt>
                <c:pt idx="4">
                  <c:v>9.4284199499821891E-2</c:v>
                </c:pt>
                <c:pt idx="5">
                  <c:v>0.12507228872895232</c:v>
                </c:pt>
                <c:pt idx="6">
                  <c:v>0.14816120167015329</c:v>
                </c:pt>
                <c:pt idx="7">
                  <c:v>0.16078403327035357</c:v>
                </c:pt>
                <c:pt idx="8">
                  <c:v>0.16103606354856004</c:v>
                </c:pt>
                <c:pt idx="9">
                  <c:v>0.14914258410399719</c:v>
                </c:pt>
                <c:pt idx="10">
                  <c:v>0.12849676466532767</c:v>
                </c:pt>
                <c:pt idx="11">
                  <c:v>0.10157280069043836</c:v>
                </c:pt>
                <c:pt idx="12">
                  <c:v>7.1306053563530633E-2</c:v>
                </c:pt>
                <c:pt idx="13">
                  <c:v>4.1850241853541262E-2</c:v>
                </c:pt>
                <c:pt idx="14">
                  <c:v>1.7793189296143232E-2</c:v>
                </c:pt>
                <c:pt idx="15">
                  <c:v>3.0962626361424723E-3</c:v>
                </c:pt>
                <c:pt idx="16">
                  <c:v>4.8569688740322911E-4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E2-45B7-A9F4-94C7F88B31DD}"/>
            </c:ext>
          </c:extLst>
        </c:ser>
        <c:ser>
          <c:idx val="1"/>
          <c:order val="1"/>
          <c:tx>
            <c:v>PE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Sheet1!$I$7:$I$23</c:f>
              <c:numCache>
                <c:formatCode>0.0000</c:formatCode>
                <c:ptCount val="17"/>
                <c:pt idx="0">
                  <c:v>0.76</c:v>
                </c:pt>
                <c:pt idx="1">
                  <c:v>0.8</c:v>
                </c:pt>
                <c:pt idx="2">
                  <c:v>0.84</c:v>
                </c:pt>
                <c:pt idx="3">
                  <c:v>0.88</c:v>
                </c:pt>
                <c:pt idx="4">
                  <c:v>0.92</c:v>
                </c:pt>
                <c:pt idx="5">
                  <c:v>0.96</c:v>
                </c:pt>
                <c:pt idx="6">
                  <c:v>1</c:v>
                </c:pt>
                <c:pt idx="7">
                  <c:v>1.04</c:v>
                </c:pt>
                <c:pt idx="8">
                  <c:v>1.08</c:v>
                </c:pt>
                <c:pt idx="9">
                  <c:v>1.1200000000000001</c:v>
                </c:pt>
                <c:pt idx="10">
                  <c:v>1.1599999999999999</c:v>
                </c:pt>
                <c:pt idx="11">
                  <c:v>1.2</c:v>
                </c:pt>
                <c:pt idx="12">
                  <c:v>1.24</c:v>
                </c:pt>
                <c:pt idx="13">
                  <c:v>1.28</c:v>
                </c:pt>
                <c:pt idx="14">
                  <c:v>1.32</c:v>
                </c:pt>
                <c:pt idx="15">
                  <c:v>1.36</c:v>
                </c:pt>
                <c:pt idx="16">
                  <c:v>1.4</c:v>
                </c:pt>
              </c:numCache>
            </c:numRef>
          </c:xVal>
          <c:yVal>
            <c:numRef>
              <c:f>Sheet1!$K$7:$K$23</c:f>
              <c:numCache>
                <c:formatCode>0.0000</c:formatCode>
                <c:ptCount val="17"/>
                <c:pt idx="0">
                  <c:v>0.17923649999999999</c:v>
                </c:pt>
                <c:pt idx="1">
                  <c:v>0.16565349824405334</c:v>
                </c:pt>
                <c:pt idx="2">
                  <c:v>0.14165800403901704</c:v>
                </c:pt>
                <c:pt idx="3">
                  <c:v>0.10968981336970594</c:v>
                </c:pt>
                <c:pt idx="4">
                  <c:v>7.5575837946543281E-2</c:v>
                </c:pt>
                <c:pt idx="5">
                  <c:v>4.2907045697457152E-2</c:v>
                </c:pt>
                <c:pt idx="6">
                  <c:v>1.704679900900731E-2</c:v>
                </c:pt>
                <c:pt idx="7">
                  <c:v>2.55435906066E-3</c:v>
                </c:pt>
                <c:pt idx="8">
                  <c:v>1.0591852739430822E-3</c:v>
                </c:pt>
                <c:pt idx="9">
                  <c:v>1.2671520877365E-2</c:v>
                </c:pt>
                <c:pt idx="10">
                  <c:v>3.5630992615579879E-2</c:v>
                </c:pt>
                <c:pt idx="11">
                  <c:v>6.6399408573175139E-2</c:v>
                </c:pt>
                <c:pt idx="12">
                  <c:v>0.10123626878377123</c:v>
                </c:pt>
                <c:pt idx="13">
                  <c:v>0.13426349812594124</c:v>
                </c:pt>
                <c:pt idx="14">
                  <c:v>0.16131882832413455</c:v>
                </c:pt>
                <c:pt idx="15">
                  <c:v>0.17738604587979234</c:v>
                </c:pt>
                <c:pt idx="16">
                  <c:v>0.1793264439816607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E2-45B7-A9F4-94C7F88B31DD}"/>
            </c:ext>
          </c:extLst>
        </c:ser>
        <c:ser>
          <c:idx val="2"/>
          <c:order val="2"/>
          <c:tx>
            <c:v>E Total (ME)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Sheet1!$I$7:$I$23</c:f>
              <c:numCache>
                <c:formatCode>0.0000</c:formatCode>
                <c:ptCount val="17"/>
                <c:pt idx="0">
                  <c:v>0.76</c:v>
                </c:pt>
                <c:pt idx="1">
                  <c:v>0.8</c:v>
                </c:pt>
                <c:pt idx="2">
                  <c:v>0.84</c:v>
                </c:pt>
                <c:pt idx="3">
                  <c:v>0.88</c:v>
                </c:pt>
                <c:pt idx="4">
                  <c:v>0.92</c:v>
                </c:pt>
                <c:pt idx="5">
                  <c:v>0.96</c:v>
                </c:pt>
                <c:pt idx="6">
                  <c:v>1</c:v>
                </c:pt>
                <c:pt idx="7">
                  <c:v>1.04</c:v>
                </c:pt>
                <c:pt idx="8">
                  <c:v>1.08</c:v>
                </c:pt>
                <c:pt idx="9">
                  <c:v>1.1200000000000001</c:v>
                </c:pt>
                <c:pt idx="10">
                  <c:v>1.1599999999999999</c:v>
                </c:pt>
                <c:pt idx="11">
                  <c:v>1.2</c:v>
                </c:pt>
                <c:pt idx="12">
                  <c:v>1.24</c:v>
                </c:pt>
                <c:pt idx="13">
                  <c:v>1.28</c:v>
                </c:pt>
                <c:pt idx="14">
                  <c:v>1.32</c:v>
                </c:pt>
                <c:pt idx="15">
                  <c:v>1.36</c:v>
                </c:pt>
                <c:pt idx="16">
                  <c:v>1.4</c:v>
                </c:pt>
              </c:numCache>
            </c:numRef>
          </c:xVal>
          <c:yVal>
            <c:numRef>
              <c:f>Sheet1!$L$7:$L$23</c:f>
              <c:numCache>
                <c:formatCode>0.0000</c:formatCode>
                <c:ptCount val="17"/>
                <c:pt idx="0">
                  <c:v>0.17940573032462784</c:v>
                </c:pt>
                <c:pt idx="1">
                  <c:v>0.17643734550149695</c:v>
                </c:pt>
                <c:pt idx="2">
                  <c:v>0.17487704482894986</c:v>
                </c:pt>
                <c:pt idx="3">
                  <c:v>0.17208695223835285</c:v>
                </c:pt>
                <c:pt idx="4">
                  <c:v>0.16986003744636519</c:v>
                </c:pt>
                <c:pt idx="5">
                  <c:v>0.16797933442640947</c:v>
                </c:pt>
                <c:pt idx="6">
                  <c:v>0.16520800067916058</c:v>
                </c:pt>
                <c:pt idx="7">
                  <c:v>0.16333839233101358</c:v>
                </c:pt>
                <c:pt idx="8">
                  <c:v>0.16209524882250312</c:v>
                </c:pt>
                <c:pt idx="9">
                  <c:v>0.1618141049813622</c:v>
                </c:pt>
                <c:pt idx="10">
                  <c:v>0.16412775728090756</c:v>
                </c:pt>
                <c:pt idx="11">
                  <c:v>0.1679722092636135</c:v>
                </c:pt>
                <c:pt idx="12">
                  <c:v>0.17254232234730188</c:v>
                </c:pt>
                <c:pt idx="13">
                  <c:v>0.17611373997948249</c:v>
                </c:pt>
                <c:pt idx="14">
                  <c:v>0.17911201762027779</c:v>
                </c:pt>
                <c:pt idx="15">
                  <c:v>0.1804823085159348</c:v>
                </c:pt>
                <c:pt idx="16">
                  <c:v>0.17981214086906394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E2-45B7-A9F4-94C7F88B3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165992"/>
        <c:axId val="457161728"/>
      </c:scatterChart>
      <c:valAx>
        <c:axId val="45716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61728"/>
        <c:crosses val="autoZero"/>
        <c:crossBetween val="midCat"/>
      </c:valAx>
      <c:valAx>
        <c:axId val="45716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(J)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165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0</xdr:colOff>
      <xdr:row>22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M14" sqref="M14"/>
    </sheetView>
  </sheetViews>
  <sheetFormatPr defaultRowHeight="15" x14ac:dyDescent="0.25"/>
  <cols>
    <col min="1" max="1" width="58" customWidth="1"/>
    <col min="5" max="5" width="11" customWidth="1"/>
    <col min="6" max="6" width="10.42578125" customWidth="1"/>
    <col min="7" max="7" width="10" customWidth="1"/>
    <col min="8" max="8" width="2.85546875" customWidth="1"/>
    <col min="9" max="9" width="12.85546875" customWidth="1"/>
    <col min="10" max="12" width="12.140625" customWidth="1"/>
  </cols>
  <sheetData>
    <row r="1" spans="1:13" ht="18.75" x14ac:dyDescent="0.3">
      <c r="A1" s="1" t="s">
        <v>0</v>
      </c>
      <c r="B1" s="2">
        <v>0.1651</v>
      </c>
      <c r="C1" s="1" t="s">
        <v>1</v>
      </c>
      <c r="D1" s="1"/>
      <c r="F1" s="1"/>
      <c r="G1" s="1"/>
      <c r="H1" s="10"/>
      <c r="J1" s="21" t="s">
        <v>2</v>
      </c>
      <c r="K1" s="21" t="s">
        <v>3</v>
      </c>
      <c r="L1" s="21" t="s">
        <v>4</v>
      </c>
      <c r="M1" s="1"/>
    </row>
    <row r="2" spans="1:13" ht="18.75" x14ac:dyDescent="0.3">
      <c r="A2" s="1" t="s">
        <v>5</v>
      </c>
      <c r="B2" s="4">
        <f>0.1651 + 0.05</f>
        <v>0.21510000000000001</v>
      </c>
      <c r="C2" s="1" t="s">
        <v>1</v>
      </c>
      <c r="D2" s="1"/>
      <c r="F2" s="1"/>
      <c r="G2" s="1"/>
      <c r="H2" s="10"/>
      <c r="J2" s="22" t="s">
        <v>6</v>
      </c>
      <c r="K2" s="22" t="s">
        <v>7</v>
      </c>
      <c r="L2" s="22" t="s">
        <v>8</v>
      </c>
      <c r="M2" s="1"/>
    </row>
    <row r="3" spans="1:13" ht="18.75" x14ac:dyDescent="0.3">
      <c r="A3" s="17" t="s">
        <v>21</v>
      </c>
      <c r="B3" s="5">
        <f>0.3 + 0.05 + (1/3 * 0.1651)</f>
        <v>0.4050333333333333</v>
      </c>
      <c r="C3" s="17" t="s">
        <v>1</v>
      </c>
      <c r="D3" s="17"/>
      <c r="F3" s="1"/>
      <c r="G3" s="1"/>
      <c r="H3" s="10"/>
      <c r="J3" s="23" t="s">
        <v>6</v>
      </c>
      <c r="K3" s="23" t="s">
        <v>9</v>
      </c>
      <c r="L3" s="23" t="s">
        <v>8</v>
      </c>
      <c r="M3" s="1"/>
    </row>
    <row r="4" spans="1:13" ht="18.75" x14ac:dyDescent="0.3">
      <c r="A4" s="16" t="s">
        <v>24</v>
      </c>
      <c r="B4" s="6">
        <v>9.93</v>
      </c>
      <c r="C4" s="16" t="s">
        <v>10</v>
      </c>
      <c r="D4" s="16"/>
      <c r="E4" s="18"/>
      <c r="F4" s="1"/>
      <c r="G4" s="1"/>
      <c r="H4" s="10"/>
      <c r="J4" s="23" t="s">
        <v>20</v>
      </c>
      <c r="K4" s="23" t="s">
        <v>11</v>
      </c>
      <c r="L4" s="23" t="s">
        <v>22</v>
      </c>
      <c r="M4" s="1"/>
    </row>
    <row r="5" spans="1:13" ht="18.75" x14ac:dyDescent="0.3">
      <c r="A5" s="1"/>
      <c r="B5" s="1"/>
      <c r="C5" s="1"/>
      <c r="D5" s="1"/>
      <c r="E5" s="19" t="s">
        <v>12</v>
      </c>
      <c r="F5" s="19" t="s">
        <v>23</v>
      </c>
      <c r="G5" s="19" t="s">
        <v>13</v>
      </c>
      <c r="H5" s="11"/>
      <c r="I5" s="20" t="s">
        <v>12</v>
      </c>
      <c r="J5" s="3" t="s">
        <v>2</v>
      </c>
      <c r="K5" s="3" t="s">
        <v>3</v>
      </c>
      <c r="L5" s="3" t="s">
        <v>4</v>
      </c>
      <c r="M5" s="1"/>
    </row>
    <row r="6" spans="1:13" ht="18.75" x14ac:dyDescent="0.3">
      <c r="A6" s="7"/>
      <c r="B6" s="7"/>
      <c r="C6" s="7"/>
      <c r="D6" s="7"/>
      <c r="E6" s="8" t="s">
        <v>14</v>
      </c>
      <c r="F6" s="8" t="s">
        <v>15</v>
      </c>
      <c r="G6" s="8" t="s">
        <v>16</v>
      </c>
      <c r="H6" s="10"/>
      <c r="I6" s="8" t="s">
        <v>14</v>
      </c>
      <c r="J6" s="8" t="s">
        <v>17</v>
      </c>
      <c r="K6" s="8" t="s">
        <v>18</v>
      </c>
      <c r="L6" s="8" t="s">
        <v>19</v>
      </c>
      <c r="M6" s="1"/>
    </row>
    <row r="7" spans="1:13" x14ac:dyDescent="0.25">
      <c r="E7" s="9">
        <v>0.76</v>
      </c>
      <c r="F7" s="9">
        <v>-0.19</v>
      </c>
      <c r="G7" s="9">
        <v>2.8907378472199999E-2</v>
      </c>
      <c r="H7" s="12"/>
      <c r="I7" s="9">
        <v>0.76</v>
      </c>
      <c r="J7" s="9">
        <f>0.5 * $B$3 * G7^2</f>
        <v>1.6923032462784214E-4</v>
      </c>
      <c r="K7" s="9">
        <f>0.5 * $B$4 * F7^2</f>
        <v>0.17923649999999999</v>
      </c>
      <c r="L7" s="9">
        <f>J7 + K7</f>
        <v>0.17940573032462784</v>
      </c>
    </row>
    <row r="8" spans="1:13" x14ac:dyDescent="0.25">
      <c r="A8" s="14"/>
      <c r="E8" s="9">
        <v>0.8</v>
      </c>
      <c r="F8" s="9">
        <v>-0.18265883333300001</v>
      </c>
      <c r="G8" s="9">
        <v>0.23075784722199999</v>
      </c>
      <c r="H8" s="12"/>
      <c r="I8" s="9">
        <v>0.8</v>
      </c>
      <c r="J8" s="9">
        <f t="shared" ref="J8:J23" si="0">0.5 * $B$3 * G8^2</f>
        <v>1.0783847257443616E-2</v>
      </c>
      <c r="K8" s="9">
        <f t="shared" ref="K8:K23" si="1">0.5 * $B$4 * F8^2</f>
        <v>0.16565349824405334</v>
      </c>
      <c r="L8" s="9">
        <f t="shared" ref="L8:L23" si="2">J8 + K8</f>
        <v>0.17643734550149695</v>
      </c>
    </row>
    <row r="9" spans="1:13" x14ac:dyDescent="0.25">
      <c r="E9" s="9">
        <v>0.84</v>
      </c>
      <c r="F9" s="9">
        <v>-0.16891216666700001</v>
      </c>
      <c r="G9" s="9">
        <v>0.40500758680600002</v>
      </c>
      <c r="H9" s="12"/>
      <c r="I9" s="9">
        <v>0.84</v>
      </c>
      <c r="J9" s="9">
        <f t="shared" si="0"/>
        <v>3.3219040789932812E-2</v>
      </c>
      <c r="K9" s="9">
        <f t="shared" si="1"/>
        <v>0.14165800403901704</v>
      </c>
      <c r="L9" s="9">
        <f t="shared" si="2"/>
        <v>0.17487704482894986</v>
      </c>
    </row>
    <row r="10" spans="1:13" x14ac:dyDescent="0.25">
      <c r="A10" s="14"/>
      <c r="E10" s="9">
        <v>0.88</v>
      </c>
      <c r="F10" s="9">
        <v>-0.14863583333300001</v>
      </c>
      <c r="G10" s="9">
        <v>0.555075364583</v>
      </c>
      <c r="H10" s="12"/>
      <c r="I10" s="9">
        <v>0.88</v>
      </c>
      <c r="J10" s="9">
        <f t="shared" si="0"/>
        <v>6.2397138868646902E-2</v>
      </c>
      <c r="K10" s="9">
        <f t="shared" si="1"/>
        <v>0.10968981336970594</v>
      </c>
      <c r="L10" s="9">
        <f t="shared" si="2"/>
        <v>0.17208695223835285</v>
      </c>
    </row>
    <row r="11" spans="1:13" x14ac:dyDescent="0.25">
      <c r="E11" s="9">
        <v>0.92</v>
      </c>
      <c r="F11" s="9">
        <v>-0.12337633333299999</v>
      </c>
      <c r="G11" s="9">
        <v>0.68232152777800004</v>
      </c>
      <c r="H11" s="12"/>
      <c r="I11" s="9">
        <v>0.92</v>
      </c>
      <c r="J11" s="9">
        <f t="shared" si="0"/>
        <v>9.4284199499821891E-2</v>
      </c>
      <c r="K11" s="9">
        <f t="shared" si="1"/>
        <v>7.5575837946543281E-2</v>
      </c>
      <c r="L11" s="9">
        <f t="shared" si="2"/>
        <v>0.16986003744636519</v>
      </c>
    </row>
    <row r="12" spans="1:13" x14ac:dyDescent="0.25">
      <c r="E12" s="9">
        <v>0.96</v>
      </c>
      <c r="F12" s="9">
        <v>-9.2961833333300006E-2</v>
      </c>
      <c r="G12" s="9">
        <v>0.78586901041699997</v>
      </c>
      <c r="H12" s="12"/>
      <c r="I12" s="9">
        <v>0.96</v>
      </c>
      <c r="J12" s="9">
        <f t="shared" si="0"/>
        <v>0.12507228872895232</v>
      </c>
      <c r="K12" s="9">
        <f t="shared" si="1"/>
        <v>4.2907045697457152E-2</v>
      </c>
      <c r="L12" s="9">
        <f t="shared" si="2"/>
        <v>0.16797933442640947</v>
      </c>
    </row>
    <row r="13" spans="1:13" x14ac:dyDescent="0.25">
      <c r="E13" s="9">
        <v>1</v>
      </c>
      <c r="F13" s="9">
        <v>-5.8595166666699998E-2</v>
      </c>
      <c r="G13" s="9">
        <v>0.85533621527799997</v>
      </c>
      <c r="H13" s="12"/>
      <c r="I13" s="9">
        <v>1</v>
      </c>
      <c r="J13" s="9">
        <f t="shared" si="0"/>
        <v>0.14816120167015329</v>
      </c>
      <c r="K13" s="9">
        <f t="shared" si="1"/>
        <v>1.704679900900731E-2</v>
      </c>
      <c r="L13" s="9">
        <f t="shared" si="2"/>
        <v>0.16520800067916058</v>
      </c>
    </row>
    <row r="14" spans="1:13" x14ac:dyDescent="0.25">
      <c r="A14" s="15"/>
      <c r="E14" s="9">
        <v>1.04</v>
      </c>
      <c r="F14" s="9">
        <v>-2.2682000000000001E-2</v>
      </c>
      <c r="G14" s="9">
        <v>0.89102743055599998</v>
      </c>
      <c r="H14" s="12"/>
      <c r="I14" s="9">
        <v>1.04</v>
      </c>
      <c r="J14" s="9">
        <f t="shared" si="0"/>
        <v>0.16078403327035357</v>
      </c>
      <c r="K14" s="9">
        <f t="shared" si="1"/>
        <v>2.55435906066E-3</v>
      </c>
      <c r="L14" s="9">
        <f t="shared" si="2"/>
        <v>0.16333839233101358</v>
      </c>
    </row>
    <row r="15" spans="1:13" x14ac:dyDescent="0.25">
      <c r="E15" s="9">
        <v>1.08</v>
      </c>
      <c r="F15" s="9">
        <v>1.4605833333300001E-2</v>
      </c>
      <c r="G15" s="9">
        <v>0.89172550347199997</v>
      </c>
      <c r="H15" s="12"/>
      <c r="I15" s="9">
        <v>1.08</v>
      </c>
      <c r="J15" s="9">
        <f t="shared" si="0"/>
        <v>0.16103606354856004</v>
      </c>
      <c r="K15" s="9">
        <f t="shared" si="1"/>
        <v>1.0591852739430822E-3</v>
      </c>
      <c r="L15" s="9">
        <f t="shared" si="2"/>
        <v>0.16209524882250312</v>
      </c>
    </row>
    <row r="16" spans="1:13" x14ac:dyDescent="0.25">
      <c r="E16" s="9">
        <v>1.1200000000000001</v>
      </c>
      <c r="F16" s="9">
        <v>5.0519000000000001E-2</v>
      </c>
      <c r="G16" s="9">
        <v>0.85816430555599998</v>
      </c>
      <c r="H16" s="12"/>
      <c r="I16" s="9">
        <v>1.1200000000000001</v>
      </c>
      <c r="J16" s="9">
        <f t="shared" si="0"/>
        <v>0.14914258410399719</v>
      </c>
      <c r="K16" s="9">
        <f t="shared" si="1"/>
        <v>1.2671520877365E-2</v>
      </c>
      <c r="L16" s="9">
        <f t="shared" si="2"/>
        <v>0.1618141049813622</v>
      </c>
    </row>
    <row r="17" spans="1:12" x14ac:dyDescent="0.25">
      <c r="A17" s="15"/>
      <c r="E17" s="9">
        <v>1.1599999999999999</v>
      </c>
      <c r="F17" s="9">
        <v>8.4713833333300001E-2</v>
      </c>
      <c r="G17" s="9">
        <v>0.79655489583299999</v>
      </c>
      <c r="H17" s="12"/>
      <c r="I17" s="9">
        <v>1.1599999999999999</v>
      </c>
      <c r="J17" s="9">
        <f t="shared" si="0"/>
        <v>0.12849676466532767</v>
      </c>
      <c r="K17" s="9">
        <f t="shared" si="1"/>
        <v>3.5630992615579879E-2</v>
      </c>
      <c r="L17" s="9">
        <f t="shared" si="2"/>
        <v>0.16412775728090756</v>
      </c>
    </row>
    <row r="18" spans="1:12" x14ac:dyDescent="0.25">
      <c r="E18" s="9">
        <v>1.2</v>
      </c>
      <c r="F18" s="9">
        <v>0.115643833333</v>
      </c>
      <c r="G18" s="9">
        <v>0.70820392361100004</v>
      </c>
      <c r="H18" s="12"/>
      <c r="I18" s="9">
        <v>1.2</v>
      </c>
      <c r="J18" s="9">
        <f t="shared" si="0"/>
        <v>0.10157280069043836</v>
      </c>
      <c r="K18" s="9">
        <f t="shared" si="1"/>
        <v>6.6399408573175139E-2</v>
      </c>
      <c r="L18" s="9">
        <f t="shared" si="2"/>
        <v>0.1679722092636135</v>
      </c>
    </row>
    <row r="19" spans="1:12" x14ac:dyDescent="0.25">
      <c r="E19" s="9">
        <v>1.24</v>
      </c>
      <c r="F19" s="9">
        <v>0.14279349999999999</v>
      </c>
      <c r="G19" s="9">
        <v>0.59337987847200002</v>
      </c>
      <c r="H19" s="12"/>
      <c r="I19" s="9">
        <v>1.24</v>
      </c>
      <c r="J19" s="9">
        <f t="shared" si="0"/>
        <v>7.1306053563530633E-2</v>
      </c>
      <c r="K19" s="9">
        <f t="shared" si="1"/>
        <v>0.10123626878377123</v>
      </c>
      <c r="L19" s="9">
        <f t="shared" si="2"/>
        <v>0.17254232234730188</v>
      </c>
    </row>
    <row r="20" spans="1:12" x14ac:dyDescent="0.25">
      <c r="A20" s="15"/>
      <c r="E20" s="9">
        <v>1.28</v>
      </c>
      <c r="F20" s="9">
        <v>0.16444449999999999</v>
      </c>
      <c r="G20" s="9">
        <v>0.45458866319399999</v>
      </c>
      <c r="H20" s="12"/>
      <c r="I20" s="9">
        <v>1.28</v>
      </c>
      <c r="J20" s="9">
        <f t="shared" si="0"/>
        <v>4.1850241853541262E-2</v>
      </c>
      <c r="K20" s="9">
        <f t="shared" si="1"/>
        <v>0.13426349812594124</v>
      </c>
      <c r="L20" s="9">
        <f t="shared" si="2"/>
        <v>0.17611373997948249</v>
      </c>
    </row>
    <row r="21" spans="1:12" x14ac:dyDescent="0.25">
      <c r="A21" s="13"/>
      <c r="E21" s="9">
        <v>1.32</v>
      </c>
      <c r="F21" s="9">
        <v>0.180253166667</v>
      </c>
      <c r="G21" s="9">
        <v>0.29641250000000002</v>
      </c>
      <c r="H21" s="12"/>
      <c r="I21" s="9">
        <v>1.32</v>
      </c>
      <c r="J21" s="9">
        <f t="shared" si="0"/>
        <v>1.7793189296143232E-2</v>
      </c>
      <c r="K21" s="9">
        <f t="shared" si="1"/>
        <v>0.16131882832413455</v>
      </c>
      <c r="L21" s="9">
        <f t="shared" si="2"/>
        <v>0.17911201762027779</v>
      </c>
    </row>
    <row r="22" spans="1:12" x14ac:dyDescent="0.25">
      <c r="E22" s="9">
        <v>1.36</v>
      </c>
      <c r="F22" s="9">
        <v>0.18901666666700001</v>
      </c>
      <c r="G22" s="9">
        <v>0.123648402778</v>
      </c>
      <c r="H22" s="12"/>
      <c r="I22" s="9">
        <v>1.36</v>
      </c>
      <c r="J22" s="9">
        <f t="shared" si="0"/>
        <v>3.0962626361424723E-3</v>
      </c>
      <c r="K22" s="9">
        <f t="shared" si="1"/>
        <v>0.17738604587979234</v>
      </c>
      <c r="L22" s="9">
        <f t="shared" si="2"/>
        <v>0.1804823085159348</v>
      </c>
    </row>
    <row r="23" spans="1:12" x14ac:dyDescent="0.25">
      <c r="A23" s="15"/>
      <c r="E23" s="9">
        <v>1.4</v>
      </c>
      <c r="F23" s="9">
        <v>0.19004766666699999</v>
      </c>
      <c r="G23" s="9">
        <v>-4.8972500000000002E-2</v>
      </c>
      <c r="H23" s="12"/>
      <c r="I23" s="9">
        <v>1.4</v>
      </c>
      <c r="J23" s="9">
        <f t="shared" si="0"/>
        <v>4.8569688740322911E-4</v>
      </c>
      <c r="K23" s="9">
        <f t="shared" si="1"/>
        <v>0.1793264439816607</v>
      </c>
      <c r="L23" s="9">
        <f t="shared" si="2"/>
        <v>0.17981214086906394</v>
      </c>
    </row>
    <row r="24" spans="1:12" x14ac:dyDescent="0.25">
      <c r="E24" s="9"/>
      <c r="F24" s="9"/>
      <c r="G24" s="9"/>
      <c r="H24" s="12"/>
      <c r="I24" s="9"/>
      <c r="J24" s="9"/>
      <c r="K24" s="9"/>
      <c r="L24" s="9"/>
    </row>
    <row r="25" spans="1:12" x14ac:dyDescent="0.25">
      <c r="E25" s="9"/>
      <c r="F25" s="9"/>
      <c r="G25" s="9"/>
      <c r="H25" s="12"/>
      <c r="I25" s="9"/>
      <c r="J25" s="9"/>
      <c r="K25" s="9"/>
      <c r="L25" s="9"/>
    </row>
    <row r="26" spans="1:12" x14ac:dyDescent="0.25">
      <c r="E26" s="9"/>
      <c r="F26" s="9"/>
      <c r="G26" s="9"/>
      <c r="H26" s="12"/>
      <c r="I26" s="9"/>
      <c r="J26" s="9"/>
      <c r="K26" s="9"/>
      <c r="L26" s="9"/>
    </row>
    <row r="27" spans="1:12" x14ac:dyDescent="0.25">
      <c r="E27" s="9"/>
      <c r="F27" s="9"/>
      <c r="G27" s="9"/>
      <c r="H27" s="12"/>
      <c r="I27" s="9"/>
      <c r="J27" s="9"/>
      <c r="K27" s="9"/>
      <c r="L27" s="9"/>
    </row>
    <row r="28" spans="1:12" x14ac:dyDescent="0.25">
      <c r="E28" s="9"/>
      <c r="F28" s="9"/>
      <c r="G28" s="9"/>
      <c r="H28" s="12"/>
      <c r="I28" s="9"/>
      <c r="J28" s="9"/>
      <c r="K28" s="9"/>
      <c r="L28" s="9"/>
    </row>
    <row r="29" spans="1:12" x14ac:dyDescent="0.25">
      <c r="E29" s="9"/>
      <c r="F29" s="9"/>
      <c r="G29" s="9"/>
      <c r="H29" s="12"/>
      <c r="I29" s="9"/>
      <c r="J29" s="9"/>
      <c r="K29" s="9"/>
      <c r="L29" s="9"/>
    </row>
    <row r="30" spans="1:12" x14ac:dyDescent="0.25">
      <c r="E30" s="9"/>
      <c r="F30" s="9"/>
      <c r="G30" s="9"/>
      <c r="H30" s="12"/>
      <c r="I30" s="9"/>
      <c r="J30" s="9"/>
      <c r="K30" s="9"/>
      <c r="L30" s="9"/>
    </row>
    <row r="31" spans="1:12" x14ac:dyDescent="0.25">
      <c r="E31" s="9"/>
      <c r="F31" s="9"/>
      <c r="G31" s="9"/>
      <c r="H31" s="12"/>
      <c r="I31" s="9"/>
      <c r="J31" s="9"/>
      <c r="K31" s="9"/>
      <c r="L31" s="9"/>
    </row>
    <row r="32" spans="1:12" x14ac:dyDescent="0.25">
      <c r="E32" s="9"/>
      <c r="F32" s="9"/>
      <c r="G32" s="9"/>
      <c r="H32" s="12"/>
      <c r="I32" s="9"/>
      <c r="J32" s="9"/>
      <c r="K32" s="9"/>
      <c r="L32" s="9"/>
    </row>
    <row r="33" spans="1:12" x14ac:dyDescent="0.25">
      <c r="E33" s="9"/>
      <c r="F33" s="9"/>
      <c r="G33" s="9"/>
      <c r="H33" s="12"/>
      <c r="I33" s="9"/>
      <c r="J33" s="9"/>
      <c r="K33" s="9"/>
      <c r="L33" s="9"/>
    </row>
    <row r="34" spans="1:12" x14ac:dyDescent="0.25">
      <c r="A34" s="14"/>
      <c r="E34" s="9"/>
      <c r="F34" s="9"/>
      <c r="G34" s="9"/>
      <c r="H34" s="12"/>
      <c r="I34" s="9"/>
      <c r="J34" s="9"/>
      <c r="K34" s="9"/>
      <c r="L34" s="9"/>
    </row>
    <row r="35" spans="1:12" x14ac:dyDescent="0.25">
      <c r="E35" s="9"/>
      <c r="F35" s="9"/>
      <c r="G35" s="9"/>
      <c r="H35" s="12"/>
      <c r="I35" s="9"/>
      <c r="J35" s="9"/>
      <c r="K35" s="9"/>
      <c r="L35" s="9"/>
    </row>
    <row r="36" spans="1:12" x14ac:dyDescent="0.25">
      <c r="A36" s="14"/>
      <c r="E36" s="9"/>
      <c r="F36" s="9"/>
      <c r="G36" s="9"/>
      <c r="H36" s="12"/>
      <c r="I36" s="9"/>
      <c r="J36" s="9"/>
      <c r="K36" s="9"/>
      <c r="L36" s="9"/>
    </row>
    <row r="37" spans="1:12" x14ac:dyDescent="0.25">
      <c r="E37" s="9"/>
      <c r="F37" s="9"/>
      <c r="G37" s="9"/>
      <c r="H37" s="12"/>
      <c r="I37" s="9"/>
      <c r="J37" s="9"/>
      <c r="K37" s="9"/>
      <c r="L37" s="9"/>
    </row>
    <row r="38" spans="1:12" x14ac:dyDescent="0.25">
      <c r="E38" s="9"/>
      <c r="F38" s="9"/>
      <c r="G38" s="9"/>
      <c r="H38" s="12"/>
      <c r="I38" s="9"/>
      <c r="J38" s="9"/>
      <c r="K38" s="9"/>
      <c r="L38" s="9"/>
    </row>
    <row r="39" spans="1:12" x14ac:dyDescent="0.25">
      <c r="E39" s="9"/>
      <c r="F39" s="9"/>
      <c r="G39" s="9"/>
      <c r="H39" s="12"/>
      <c r="I39" s="9"/>
      <c r="J39" s="9"/>
      <c r="K39" s="9"/>
      <c r="L39" s="9"/>
    </row>
    <row r="40" spans="1:12" x14ac:dyDescent="0.25">
      <c r="E40" s="9"/>
      <c r="F40" s="9"/>
      <c r="G40" s="9"/>
      <c r="H40" s="12"/>
      <c r="I40" s="9"/>
      <c r="J40" s="9"/>
      <c r="K40" s="9"/>
      <c r="L40" s="9"/>
    </row>
    <row r="41" spans="1:12" x14ac:dyDescent="0.25">
      <c r="E41" s="9"/>
      <c r="F41" s="9"/>
      <c r="G41" s="9"/>
      <c r="H41" s="12"/>
      <c r="I41" s="9"/>
      <c r="J41" s="9"/>
      <c r="K41" s="9"/>
      <c r="L41" s="9"/>
    </row>
    <row r="42" spans="1:12" x14ac:dyDescent="0.25">
      <c r="E42" s="9"/>
      <c r="F42" s="9"/>
      <c r="G42" s="9"/>
      <c r="H42" s="12"/>
      <c r="I42" s="9"/>
      <c r="J42" s="9"/>
      <c r="K42" s="9"/>
      <c r="L42" s="9"/>
    </row>
    <row r="43" spans="1:12" x14ac:dyDescent="0.25">
      <c r="E43" s="9"/>
      <c r="F43" s="9"/>
      <c r="G43" s="9"/>
      <c r="H43" s="12"/>
      <c r="I43" s="9"/>
      <c r="J43" s="9"/>
      <c r="K43" s="9"/>
      <c r="L43" s="9"/>
    </row>
    <row r="44" spans="1:12" x14ac:dyDescent="0.25">
      <c r="E44" s="9"/>
      <c r="F44" s="9"/>
      <c r="G44" s="9"/>
      <c r="H44" s="12"/>
      <c r="I44" s="9"/>
      <c r="J44" s="9"/>
      <c r="K44" s="9"/>
      <c r="L44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lemo1946</cp:lastModifiedBy>
  <cp:lastPrinted>2020-11-17T17:10:48Z</cp:lastPrinted>
  <dcterms:created xsi:type="dcterms:W3CDTF">2015-12-09T00:06:02Z</dcterms:created>
  <dcterms:modified xsi:type="dcterms:W3CDTF">2020-11-17T17:20:47Z</dcterms:modified>
</cp:coreProperties>
</file>