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<sst xmlns="http://schemas.openxmlformats.org/spreadsheetml/2006/main" count="30" uniqueCount="16">
  <si>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Holding cost</t>
  </si>
  <si>
    <t>Ordering Cost</t>
  </si>
  <si>
    <t>Lot sizing L4L</t>
  </si>
  <si>
    <t>Period</t>
  </si>
  <si>
    <t>Net Req.</t>
  </si>
  <si>
    <t>Pln Ord. Rec.</t>
  </si>
  <si>
    <t>Avail Bal</t>
  </si>
  <si>
    <t>Order? (1/0)</t>
  </si>
  <si>
    <t>Totals</t>
  </si>
  <si>
    <t>Cost</t>
  </si>
  <si>
    <t>Lot sizing FQ</t>
  </si>
  <si>
    <t>Lot sizing FP</t>
  </si>
  <si>
    <t>Allow FP of 2 or 3</t>
  </si>
  <si>
    <t>Pln Ord Rec.</t>
  </si>
  <si>
    <t>FP = 2</t>
  </si>
  <si>
    <t>FP =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</si>
</sst>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50" zoomScaleNormal="150" workbookViewId="0" topLeftCell="A1">
      <selection activeCell="H2" sqref="H2"/>
    </sheetView>
  </sheetViews>
  <sheetFormatPr defaultColWidth="9.140625" defaultRowHeight="12.75"/>
  <cols>
    <col min="1" max="1" width="12.7109375" style="0" bestFit="1" customWidth="1"/>
    <col min="2" max="2" width="5.57421875" style="0" customWidth="1"/>
    <col min="3" max="13" width="4.7109375" style="0" customWidth="1"/>
    <col min="14" max="14" width="6.0039062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100</v>
      </c>
    </row>
    <row r="4" ht="12.75">
      <c r="A4" t="s">
        <v>2</v>
      </c>
    </row>
    <row r="6" spans="1:14" ht="12.75">
      <c r="A6" s="1" t="s">
        <v>3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 t="s">
        <v>8</v>
      </c>
    </row>
    <row r="7" spans="1:14" ht="12.75">
      <c r="A7" s="1" t="s">
        <v>4</v>
      </c>
      <c r="B7" s="3">
        <v>40</v>
      </c>
      <c r="C7" s="3">
        <v>15</v>
      </c>
      <c r="D7" s="3"/>
      <c r="E7" s="3">
        <v>35</v>
      </c>
      <c r="F7" s="3">
        <v>50</v>
      </c>
      <c r="G7" s="3">
        <v>30</v>
      </c>
      <c r="H7" s="3"/>
      <c r="I7" s="3">
        <v>60</v>
      </c>
      <c r="J7" s="3">
        <v>35</v>
      </c>
      <c r="K7" s="3">
        <v>80</v>
      </c>
      <c r="L7" s="3"/>
      <c r="M7" s="3">
        <v>15</v>
      </c>
      <c r="N7" s="2"/>
    </row>
    <row r="8" spans="1:14" ht="12.75">
      <c r="A8" s="1" t="s">
        <v>5</v>
      </c>
      <c r="B8" s="2">
        <f>B7</f>
        <v>40</v>
      </c>
      <c r="C8" s="2">
        <f aca="true" t="shared" si="0" ref="C8:M8">C7</f>
        <v>15</v>
      </c>
      <c r="D8" s="2">
        <f t="shared" si="0"/>
        <v>0</v>
      </c>
      <c r="E8" s="2">
        <f t="shared" si="0"/>
        <v>35</v>
      </c>
      <c r="F8" s="2">
        <f t="shared" si="0"/>
        <v>50</v>
      </c>
      <c r="G8" s="2">
        <f t="shared" si="0"/>
        <v>30</v>
      </c>
      <c r="H8" s="2">
        <f t="shared" si="0"/>
        <v>0</v>
      </c>
      <c r="I8" s="2">
        <f t="shared" si="0"/>
        <v>60</v>
      </c>
      <c r="J8" s="2">
        <f t="shared" si="0"/>
        <v>35</v>
      </c>
      <c r="K8" s="2">
        <f t="shared" si="0"/>
        <v>80</v>
      </c>
      <c r="L8" s="2">
        <f t="shared" si="0"/>
        <v>0</v>
      </c>
      <c r="M8" s="2">
        <f t="shared" si="0"/>
        <v>15</v>
      </c>
      <c r="N8" s="2"/>
    </row>
    <row r="9" spans="1:14" ht="12.75">
      <c r="A9" s="1" t="s">
        <v>6</v>
      </c>
      <c r="B9" s="5">
        <f>B8-B7</f>
        <v>0</v>
      </c>
      <c r="C9" s="2">
        <f>B9+C8-C7</f>
        <v>0</v>
      </c>
      <c r="D9" s="2">
        <f aca="true" t="shared" si="1" ref="D9:M9">C9+D8-D7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>SUM(B9:M9)</f>
        <v>0</v>
      </c>
    </row>
    <row r="10" spans="1:14" ht="12.75">
      <c r="A10" s="1" t="s">
        <v>7</v>
      </c>
      <c r="B10" s="2">
        <f>IF(B8&gt;0,1,0)</f>
        <v>1</v>
      </c>
      <c r="C10" s="2">
        <f aca="true" t="shared" si="2" ref="C10:M10">IF(C8&gt;0,1,0)</f>
        <v>1</v>
      </c>
      <c r="D10" s="2">
        <f t="shared" si="2"/>
        <v>0</v>
      </c>
      <c r="E10" s="2">
        <f t="shared" si="2"/>
        <v>1</v>
      </c>
      <c r="F10" s="2">
        <f t="shared" si="2"/>
        <v>1</v>
      </c>
      <c r="G10" s="2">
        <f t="shared" si="2"/>
        <v>1</v>
      </c>
      <c r="H10" s="2">
        <f t="shared" si="2"/>
        <v>0</v>
      </c>
      <c r="I10" s="2">
        <f t="shared" si="2"/>
        <v>1</v>
      </c>
      <c r="J10" s="2">
        <f t="shared" si="2"/>
        <v>1</v>
      </c>
      <c r="K10" s="2">
        <f t="shared" si="2"/>
        <v>1</v>
      </c>
      <c r="L10" s="2">
        <f t="shared" si="2"/>
        <v>0</v>
      </c>
      <c r="M10" s="2">
        <f t="shared" si="2"/>
        <v>1</v>
      </c>
      <c r="N10" s="2">
        <f>SUM(B10:M10)</f>
        <v>9</v>
      </c>
    </row>
    <row r="12" spans="1:2" ht="12.75">
      <c r="A12" t="s">
        <v>9</v>
      </c>
      <c r="B12" s="1">
        <f>N10*B2+N9*B1</f>
        <v>900</v>
      </c>
    </row>
    <row r="15" spans="1:2" ht="12.75">
      <c r="A15" t="s">
        <v>10</v>
      </c>
      <c r="B15">
        <v>90</v>
      </c>
    </row>
    <row r="17" spans="1:14" ht="12.75">
      <c r="A17" s="1" t="s">
        <v>3</v>
      </c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 t="s">
        <v>8</v>
      </c>
    </row>
    <row r="18" spans="1:14" ht="12.75">
      <c r="A18" s="1" t="s">
        <v>4</v>
      </c>
      <c r="B18" s="4">
        <f>B7</f>
        <v>40</v>
      </c>
      <c r="C18" s="4">
        <f aca="true" t="shared" si="3" ref="C18:M18">C7</f>
        <v>15</v>
      </c>
      <c r="D18" s="4">
        <f t="shared" si="3"/>
        <v>0</v>
      </c>
      <c r="E18" s="4">
        <f t="shared" si="3"/>
        <v>35</v>
      </c>
      <c r="F18" s="4">
        <f t="shared" si="3"/>
        <v>50</v>
      </c>
      <c r="G18" s="4">
        <f t="shared" si="3"/>
        <v>30</v>
      </c>
      <c r="H18" s="4">
        <f t="shared" si="3"/>
        <v>0</v>
      </c>
      <c r="I18" s="4">
        <f t="shared" si="3"/>
        <v>60</v>
      </c>
      <c r="J18" s="4">
        <f t="shared" si="3"/>
        <v>35</v>
      </c>
      <c r="K18" s="4">
        <f t="shared" si="3"/>
        <v>80</v>
      </c>
      <c r="L18" s="4">
        <f t="shared" si="3"/>
        <v>0</v>
      </c>
      <c r="M18" s="4">
        <f t="shared" si="3"/>
        <v>15</v>
      </c>
      <c r="N18" s="2"/>
    </row>
    <row r="19" spans="1:14" ht="12.75">
      <c r="A19" s="1" t="s">
        <v>5</v>
      </c>
      <c r="B19" s="5">
        <f>IF(B18&gt;0,B15,0)</f>
        <v>90</v>
      </c>
      <c r="C19" s="2">
        <f>IF(B20&gt;=C18,0,$B$15)</f>
        <v>0</v>
      </c>
      <c r="D19" s="2">
        <f aca="true" t="shared" si="4" ref="D19:M19">IF(C20&gt;=D18,0,$B$15)</f>
        <v>0</v>
      </c>
      <c r="E19" s="2">
        <f t="shared" si="4"/>
        <v>0</v>
      </c>
      <c r="F19" s="2">
        <f t="shared" si="4"/>
        <v>90</v>
      </c>
      <c r="G19" s="2">
        <f t="shared" si="4"/>
        <v>0</v>
      </c>
      <c r="H19" s="2">
        <f t="shared" si="4"/>
        <v>0</v>
      </c>
      <c r="I19" s="2">
        <f t="shared" si="4"/>
        <v>90</v>
      </c>
      <c r="J19" s="2">
        <f t="shared" si="4"/>
        <v>0</v>
      </c>
      <c r="K19" s="2">
        <f t="shared" si="4"/>
        <v>90</v>
      </c>
      <c r="L19" s="2">
        <f t="shared" si="4"/>
        <v>0</v>
      </c>
      <c r="M19" s="2">
        <f t="shared" si="4"/>
        <v>0</v>
      </c>
      <c r="N19" s="2"/>
    </row>
    <row r="20" spans="1:14" ht="12.75">
      <c r="A20" s="1" t="s">
        <v>6</v>
      </c>
      <c r="B20" s="5">
        <f>B19-B18</f>
        <v>50</v>
      </c>
      <c r="C20" s="2">
        <f>B20+C19-C18</f>
        <v>35</v>
      </c>
      <c r="D20" s="2">
        <f aca="true" t="shared" si="5" ref="D20:M20">C20+D19-D18</f>
        <v>35</v>
      </c>
      <c r="E20" s="2">
        <f t="shared" si="5"/>
        <v>0</v>
      </c>
      <c r="F20" s="2">
        <f t="shared" si="5"/>
        <v>40</v>
      </c>
      <c r="G20" s="2">
        <f t="shared" si="5"/>
        <v>10</v>
      </c>
      <c r="H20" s="2">
        <f t="shared" si="5"/>
        <v>10</v>
      </c>
      <c r="I20" s="2">
        <f t="shared" si="5"/>
        <v>40</v>
      </c>
      <c r="J20" s="2">
        <f t="shared" si="5"/>
        <v>5</v>
      </c>
      <c r="K20" s="2">
        <f t="shared" si="5"/>
        <v>15</v>
      </c>
      <c r="L20" s="2">
        <f t="shared" si="5"/>
        <v>15</v>
      </c>
      <c r="M20" s="2">
        <f t="shared" si="5"/>
        <v>0</v>
      </c>
      <c r="N20" s="2">
        <f>SUM(B20:M20)</f>
        <v>255</v>
      </c>
    </row>
    <row r="21" spans="1:14" ht="12.75">
      <c r="A21" s="1" t="s">
        <v>7</v>
      </c>
      <c r="B21" s="2">
        <f>IF(B19&gt;0,1,0)</f>
        <v>1</v>
      </c>
      <c r="C21" s="2">
        <f aca="true" t="shared" si="6" ref="C21:M21">IF(C19&gt;0,1,0)</f>
        <v>0</v>
      </c>
      <c r="D21" s="2">
        <f t="shared" si="6"/>
        <v>0</v>
      </c>
      <c r="E21" s="2">
        <f t="shared" si="6"/>
        <v>0</v>
      </c>
      <c r="F21" s="2">
        <f t="shared" si="6"/>
        <v>1</v>
      </c>
      <c r="G21" s="2">
        <f t="shared" si="6"/>
        <v>0</v>
      </c>
      <c r="H21" s="2">
        <f t="shared" si="6"/>
        <v>0</v>
      </c>
      <c r="I21" s="2">
        <f t="shared" si="6"/>
        <v>1</v>
      </c>
      <c r="J21" s="2">
        <f t="shared" si="6"/>
        <v>0</v>
      </c>
      <c r="K21" s="2">
        <f t="shared" si="6"/>
        <v>1</v>
      </c>
      <c r="L21" s="2">
        <f t="shared" si="6"/>
        <v>0</v>
      </c>
      <c r="M21" s="2">
        <f t="shared" si="6"/>
        <v>0</v>
      </c>
      <c r="N21" s="2">
        <f>SUM(B21:M21)</f>
        <v>4</v>
      </c>
    </row>
    <row r="23" spans="1:2" ht="12.75">
      <c r="A23" t="s">
        <v>9</v>
      </c>
      <c r="B23" s="1">
        <f>N20*B1+N21*B2</f>
        <v>655</v>
      </c>
    </row>
    <row r="26" spans="1:6" ht="12.75">
      <c r="A26" t="s">
        <v>11</v>
      </c>
      <c r="B26">
        <v>3</v>
      </c>
      <c r="F26" t="s">
        <v>12</v>
      </c>
    </row>
    <row r="28" spans="1:14" ht="12.75">
      <c r="A28" s="1" t="s">
        <v>3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>
        <v>10</v>
      </c>
      <c r="L28" s="2">
        <v>11</v>
      </c>
      <c r="M28" s="2">
        <v>12</v>
      </c>
      <c r="N28" s="2" t="s">
        <v>8</v>
      </c>
    </row>
    <row r="29" spans="1:14" ht="12.75">
      <c r="A29" s="1" t="s">
        <v>4</v>
      </c>
      <c r="B29" s="4">
        <f>B7</f>
        <v>40</v>
      </c>
      <c r="C29" s="4">
        <f aca="true" t="shared" si="7" ref="C29:M29">C7</f>
        <v>15</v>
      </c>
      <c r="D29" s="4">
        <f t="shared" si="7"/>
        <v>0</v>
      </c>
      <c r="E29" s="4">
        <f t="shared" si="7"/>
        <v>35</v>
      </c>
      <c r="F29" s="4">
        <f t="shared" si="7"/>
        <v>50</v>
      </c>
      <c r="G29" s="4">
        <f t="shared" si="7"/>
        <v>30</v>
      </c>
      <c r="H29" s="4">
        <f t="shared" si="7"/>
        <v>0</v>
      </c>
      <c r="I29" s="4">
        <f t="shared" si="7"/>
        <v>60</v>
      </c>
      <c r="J29" s="4">
        <f t="shared" si="7"/>
        <v>35</v>
      </c>
      <c r="K29" s="4">
        <f t="shared" si="7"/>
        <v>80</v>
      </c>
      <c r="L29" s="4">
        <f t="shared" si="7"/>
        <v>0</v>
      </c>
      <c r="M29" s="4">
        <f t="shared" si="7"/>
        <v>15</v>
      </c>
      <c r="N29" s="2"/>
    </row>
    <row r="30" spans="1:14" ht="12.75">
      <c r="A30" s="1" t="s">
        <v>5</v>
      </c>
      <c r="B30" s="7">
        <f>IF($B$26=2,B39,B40)</f>
        <v>55</v>
      </c>
      <c r="C30" s="7">
        <f aca="true" t="shared" si="8" ref="C30:M30">IF($B$26=2,C39,C40)</f>
        <v>0</v>
      </c>
      <c r="D30" s="7">
        <f t="shared" si="8"/>
        <v>0</v>
      </c>
      <c r="E30" s="7">
        <f t="shared" si="8"/>
        <v>115</v>
      </c>
      <c r="F30" s="7">
        <f t="shared" si="8"/>
        <v>0</v>
      </c>
      <c r="G30" s="7">
        <f t="shared" si="8"/>
        <v>0</v>
      </c>
      <c r="H30" s="7">
        <f t="shared" si="8"/>
        <v>95</v>
      </c>
      <c r="I30" s="7">
        <f t="shared" si="8"/>
        <v>0</v>
      </c>
      <c r="J30" s="7">
        <f t="shared" si="8"/>
        <v>0</v>
      </c>
      <c r="K30" s="7">
        <f t="shared" si="8"/>
        <v>95</v>
      </c>
      <c r="L30" s="7">
        <f t="shared" si="8"/>
        <v>0</v>
      </c>
      <c r="M30" s="7">
        <f t="shared" si="8"/>
        <v>0</v>
      </c>
      <c r="N30" s="2"/>
    </row>
    <row r="31" spans="1:14" ht="12.75">
      <c r="A31" s="1" t="s">
        <v>6</v>
      </c>
      <c r="B31" s="5">
        <f>B30-B29</f>
        <v>15</v>
      </c>
      <c r="C31" s="2">
        <f>B31+C30-C29</f>
        <v>0</v>
      </c>
      <c r="D31" s="2">
        <f aca="true" t="shared" si="9" ref="D31:M31">C31+D30-D29</f>
        <v>0</v>
      </c>
      <c r="E31" s="2">
        <f t="shared" si="9"/>
        <v>80</v>
      </c>
      <c r="F31" s="2">
        <f t="shared" si="9"/>
        <v>30</v>
      </c>
      <c r="G31" s="2">
        <f t="shared" si="9"/>
        <v>0</v>
      </c>
      <c r="H31" s="2">
        <f t="shared" si="9"/>
        <v>95</v>
      </c>
      <c r="I31" s="2">
        <f t="shared" si="9"/>
        <v>35</v>
      </c>
      <c r="J31" s="2">
        <f t="shared" si="9"/>
        <v>0</v>
      </c>
      <c r="K31" s="2">
        <f t="shared" si="9"/>
        <v>15</v>
      </c>
      <c r="L31" s="2">
        <f t="shared" si="9"/>
        <v>15</v>
      </c>
      <c r="M31" s="2">
        <f t="shared" si="9"/>
        <v>0</v>
      </c>
      <c r="N31" s="2">
        <f>SUM(B31:M31)</f>
        <v>285</v>
      </c>
    </row>
    <row r="32" spans="1:14" ht="12.75">
      <c r="A32" s="1" t="s">
        <v>7</v>
      </c>
      <c r="B32" s="2">
        <f>IF(B30&gt;0,1,0)</f>
        <v>1</v>
      </c>
      <c r="C32" s="2">
        <f aca="true" t="shared" si="10" ref="C32:M32">IF(C30&gt;0,1,0)</f>
        <v>0</v>
      </c>
      <c r="D32" s="2">
        <f t="shared" si="10"/>
        <v>0</v>
      </c>
      <c r="E32" s="2">
        <f t="shared" si="10"/>
        <v>1</v>
      </c>
      <c r="F32" s="2">
        <f t="shared" si="10"/>
        <v>0</v>
      </c>
      <c r="G32" s="2">
        <f t="shared" si="10"/>
        <v>0</v>
      </c>
      <c r="H32" s="2">
        <f t="shared" si="10"/>
        <v>1</v>
      </c>
      <c r="I32" s="2">
        <f t="shared" si="10"/>
        <v>0</v>
      </c>
      <c r="J32" s="2">
        <f t="shared" si="10"/>
        <v>0</v>
      </c>
      <c r="K32" s="2">
        <f t="shared" si="10"/>
        <v>1</v>
      </c>
      <c r="L32" s="2">
        <f t="shared" si="10"/>
        <v>0</v>
      </c>
      <c r="M32" s="2">
        <f t="shared" si="10"/>
        <v>0</v>
      </c>
      <c r="N32" s="2">
        <f>SUM(B32:M32)</f>
        <v>4</v>
      </c>
    </row>
    <row r="34" spans="1:2" ht="12.75">
      <c r="A34" t="s">
        <v>9</v>
      </c>
      <c r="B34" s="1">
        <f>N31*B1+N32*B2</f>
        <v>685</v>
      </c>
    </row>
    <row r="38" spans="1:14" ht="12.75">
      <c r="A38" t="s">
        <v>13</v>
      </c>
      <c r="N38" s="6"/>
    </row>
    <row r="39" spans="1:14" ht="12.75">
      <c r="A39" t="s">
        <v>14</v>
      </c>
      <c r="B39" s="1">
        <f>B29+C29</f>
        <v>55</v>
      </c>
      <c r="C39" s="1">
        <f>0</f>
        <v>0</v>
      </c>
      <c r="D39" s="1">
        <f>D29+E29</f>
        <v>35</v>
      </c>
      <c r="E39" s="1">
        <f>0</f>
        <v>0</v>
      </c>
      <c r="F39" s="1">
        <f>F29+G29</f>
        <v>80</v>
      </c>
      <c r="G39" s="1">
        <f>0</f>
        <v>0</v>
      </c>
      <c r="H39" s="1">
        <f>H29+I29</f>
        <v>60</v>
      </c>
      <c r="I39" s="1">
        <f>0</f>
        <v>0</v>
      </c>
      <c r="J39" s="1">
        <f>J29+K29</f>
        <v>115</v>
      </c>
      <c r="K39" s="1">
        <f>0</f>
        <v>0</v>
      </c>
      <c r="L39" s="1">
        <f>L29+M29</f>
        <v>15</v>
      </c>
      <c r="M39" s="1">
        <f>0</f>
        <v>0</v>
      </c>
      <c r="N39" s="6"/>
    </row>
    <row r="40" spans="1:14" ht="12.75">
      <c r="A40" t="s">
        <v>15</v>
      </c>
      <c r="B40" s="1">
        <f>B29+C29+D29</f>
        <v>55</v>
      </c>
      <c r="C40" s="1">
        <f>0</f>
        <v>0</v>
      </c>
      <c r="D40" s="1">
        <f>0</f>
        <v>0</v>
      </c>
      <c r="E40" s="1">
        <f>E29+F29+G29</f>
        <v>115</v>
      </c>
      <c r="F40" s="1">
        <f>0</f>
        <v>0</v>
      </c>
      <c r="G40" s="1">
        <f>0</f>
        <v>0</v>
      </c>
      <c r="H40" s="1">
        <f>H29+I29+J29</f>
        <v>95</v>
      </c>
      <c r="I40" s="1">
        <f>0</f>
        <v>0</v>
      </c>
      <c r="J40" s="1">
        <f>0</f>
        <v>0</v>
      </c>
      <c r="K40" s="1">
        <f>K29+L29+M29</f>
        <v>95</v>
      </c>
      <c r="L40" s="1">
        <f>0</f>
        <v>0</v>
      </c>
      <c r="M40" s="1">
        <f>0</f>
        <v>0</v>
      </c>
      <c r="N40" s="6"/>
    </row>
    <row r="41" ht="12.75">
      <c r="N41" s="6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2004-03-09T14:21:46Z</dcterms:created>
  <dcterms:modified xsi:type="dcterms:W3CDTF">2004-03-11T16:11:03Z</dcterms:modified>
  <cp:category/>
  <cp:version/>
  <cp:contentType/>
  <cp:contentStatus/>
</cp:coreProperties>
</file>