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LOT" sheetId="1" r:id="rId1"/>
  </sheets>
  <definedNames>
    <definedName name="anscount" hidden="1">2</definedName>
    <definedName name="sencount" hidden="1">2</definedName>
  </definedNames>
  <calcPr fullCalcOnLoad="1"/>
</workbook>
</file>

<file path=xl/sharedStrings.xml><?xml version="1.0" encoding="utf-8"?>
<sst xmlns="http://schemas.openxmlformats.org/spreadsheetml/2006/main" count="57" uniqueCount="32">
  <si>
    <t>task</t>
  </si>
  <si>
    <t>predecessor</t>
  </si>
  <si>
    <t>time</t>
  </si>
  <si>
    <t>A</t>
  </si>
  <si>
    <t>NONE</t>
  </si>
  <si>
    <t>AVAILABLE TIME</t>
  </si>
  <si>
    <t>B</t>
  </si>
  <si>
    <t>REQUIRED OUTPUT</t>
  </si>
  <si>
    <t>C</t>
  </si>
  <si>
    <t>CYCLE TIME</t>
  </si>
  <si>
    <t>D</t>
  </si>
  <si>
    <t>E</t>
  </si>
  <si>
    <t>F</t>
  </si>
  <si>
    <t>G</t>
  </si>
  <si>
    <t>D,E</t>
  </si>
  <si>
    <t>Theoretical min # of WS</t>
  </si>
  <si>
    <t>H</t>
  </si>
  <si>
    <t>F,G</t>
  </si>
  <si>
    <t>TOTAL PROCESSING TIME</t>
  </si>
  <si>
    <t>WS</t>
  </si>
  <si>
    <t>FT</t>
  </si>
  <si>
    <t>LOT</t>
  </si>
  <si>
    <t>TIME</t>
  </si>
  <si>
    <t>REMAINING TIME</t>
  </si>
  <si>
    <t>NEW</t>
  </si>
  <si>
    <t>NO</t>
  </si>
  <si>
    <t>EFFICIENCY =</t>
  </si>
  <si>
    <t>YES</t>
  </si>
  <si>
    <t>B,F</t>
  </si>
  <si>
    <t>OR</t>
  </si>
  <si>
    <t>D,E,F</t>
  </si>
  <si>
    <t>Target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</si>
</sst>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00000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0" borderId="0" xfId="19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31</xdr:row>
      <xdr:rowOff>114300</xdr:rowOff>
    </xdr:from>
    <xdr:to>
      <xdr:col>1</xdr:col>
      <xdr:colOff>533400</xdr:colOff>
      <xdr:row>33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51435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28575</xdr:colOff>
      <xdr:row>30</xdr:row>
      <xdr:rowOff>38100</xdr:rowOff>
    </xdr:from>
    <xdr:to>
      <xdr:col>3</xdr:col>
      <xdr:colOff>219075</xdr:colOff>
      <xdr:row>31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49053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171450</xdr:colOff>
      <xdr:row>31</xdr:row>
      <xdr:rowOff>28575</xdr:rowOff>
    </xdr:from>
    <xdr:to>
      <xdr:col>2</xdr:col>
      <xdr:colOff>361950</xdr:colOff>
      <xdr:row>32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50577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123825</xdr:colOff>
      <xdr:row>34</xdr:row>
      <xdr:rowOff>114300</xdr:rowOff>
    </xdr:from>
    <xdr:to>
      <xdr:col>2</xdr:col>
      <xdr:colOff>314325</xdr:colOff>
      <xdr:row>36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04950" y="56292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190500</xdr:colOff>
      <xdr:row>33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90725" y="527685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590550</xdr:colOff>
      <xdr:row>35</xdr:row>
      <xdr:rowOff>0</xdr:rowOff>
    </xdr:from>
    <xdr:to>
      <xdr:col>4</xdr:col>
      <xdr:colOff>171450</xdr:colOff>
      <xdr:row>36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81275" y="56769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4</xdr:col>
      <xdr:colOff>57150</xdr:colOff>
      <xdr:row>31</xdr:row>
      <xdr:rowOff>9525</xdr:rowOff>
    </xdr:from>
    <xdr:to>
      <xdr:col>4</xdr:col>
      <xdr:colOff>247650</xdr:colOff>
      <xdr:row>32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57475" y="50387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</xdr:col>
      <xdr:colOff>609600</xdr:colOff>
      <xdr:row>32</xdr:row>
      <xdr:rowOff>28575</xdr:rowOff>
    </xdr:from>
    <xdr:to>
      <xdr:col>2</xdr:col>
      <xdr:colOff>142875</xdr:colOff>
      <xdr:row>32</xdr:row>
      <xdr:rowOff>38100</xdr:rowOff>
    </xdr:to>
    <xdr:sp>
      <xdr:nvSpPr>
        <xdr:cNvPr id="8" name="Line 8"/>
        <xdr:cNvSpPr>
          <a:spLocks/>
        </xdr:cNvSpPr>
      </xdr:nvSpPr>
      <xdr:spPr>
        <a:xfrm>
          <a:off x="1219200" y="52197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142875</xdr:rowOff>
    </xdr:from>
    <xdr:to>
      <xdr:col>3</xdr:col>
      <xdr:colOff>28575</xdr:colOff>
      <xdr:row>31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733550" y="50101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0</xdr:rowOff>
    </xdr:from>
    <xdr:to>
      <xdr:col>4</xdr:col>
      <xdr:colOff>590550</xdr:colOff>
      <xdr:row>35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2781300" y="5353050"/>
          <a:ext cx="409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30</xdr:row>
      <xdr:rowOff>133350</xdr:rowOff>
    </xdr:from>
    <xdr:to>
      <xdr:col>4</xdr:col>
      <xdr:colOff>38100</xdr:colOff>
      <xdr:row>31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209800" y="5000625"/>
          <a:ext cx="428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76200</xdr:rowOff>
    </xdr:from>
    <xdr:to>
      <xdr:col>3</xdr:col>
      <xdr:colOff>590550</xdr:colOff>
      <xdr:row>35</xdr:row>
      <xdr:rowOff>104775</xdr:rowOff>
    </xdr:to>
    <xdr:sp>
      <xdr:nvSpPr>
        <xdr:cNvPr id="12" name="Line 12"/>
        <xdr:cNvSpPr>
          <a:spLocks/>
        </xdr:cNvSpPr>
      </xdr:nvSpPr>
      <xdr:spPr>
        <a:xfrm flipV="1">
          <a:off x="1724025" y="5753100"/>
          <a:ext cx="857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32</xdr:row>
      <xdr:rowOff>133350</xdr:rowOff>
    </xdr:from>
    <xdr:to>
      <xdr:col>2</xdr:col>
      <xdr:colOff>114300</xdr:colOff>
      <xdr:row>34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1143000" y="5324475"/>
          <a:ext cx="352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32</xdr:row>
      <xdr:rowOff>0</xdr:rowOff>
    </xdr:from>
    <xdr:to>
      <xdr:col>4</xdr:col>
      <xdr:colOff>47625</xdr:colOff>
      <xdr:row>33</xdr:row>
      <xdr:rowOff>38100</xdr:rowOff>
    </xdr:to>
    <xdr:sp>
      <xdr:nvSpPr>
        <xdr:cNvPr id="14" name="Line 14"/>
        <xdr:cNvSpPr>
          <a:spLocks/>
        </xdr:cNvSpPr>
      </xdr:nvSpPr>
      <xdr:spPr>
        <a:xfrm flipV="1">
          <a:off x="2200275" y="519112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31</xdr:row>
      <xdr:rowOff>123825</xdr:rowOff>
    </xdr:from>
    <xdr:to>
      <xdr:col>4</xdr:col>
      <xdr:colOff>790575</xdr:colOff>
      <xdr:row>33</xdr:row>
      <xdr:rowOff>28575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200400" y="51530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381000</xdr:colOff>
      <xdr:row>32</xdr:row>
      <xdr:rowOff>47625</xdr:rowOff>
    </xdr:from>
    <xdr:to>
      <xdr:col>3</xdr:col>
      <xdr:colOff>0</xdr:colOff>
      <xdr:row>33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1762125" y="523875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31</xdr:row>
      <xdr:rowOff>76200</xdr:rowOff>
    </xdr:from>
    <xdr:to>
      <xdr:col>4</xdr:col>
      <xdr:colOff>571500</xdr:colOff>
      <xdr:row>32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2867025" y="510540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50" zoomScaleNormal="150" workbookViewId="0" topLeftCell="A7">
      <selection activeCell="G24" sqref="G24"/>
    </sheetView>
  </sheetViews>
  <sheetFormatPr defaultColWidth="9.140625" defaultRowHeight="12.75"/>
  <cols>
    <col min="2" max="2" width="11.57421875" style="0" customWidth="1"/>
    <col min="5" max="5" width="16.8515625" style="0" customWidth="1"/>
    <col min="9" max="9" width="4.00390625" style="0" customWidth="1"/>
    <col min="10" max="10" width="10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8" ht="12.75">
      <c r="A2" s="2" t="s">
        <v>3</v>
      </c>
      <c r="B2" s="1" t="s">
        <v>4</v>
      </c>
      <c r="C2" s="1">
        <v>50</v>
      </c>
      <c r="F2" t="s">
        <v>5</v>
      </c>
      <c r="H2">
        <f>8*60*60</f>
        <v>28800</v>
      </c>
    </row>
    <row r="3" spans="1:8" ht="12.75">
      <c r="A3" s="2" t="s">
        <v>6</v>
      </c>
      <c r="B3" s="1" t="s">
        <v>3</v>
      </c>
      <c r="C3" s="1">
        <v>40</v>
      </c>
      <c r="F3" t="s">
        <v>7</v>
      </c>
      <c r="H3">
        <v>400</v>
      </c>
    </row>
    <row r="4" spans="1:8" ht="12.75">
      <c r="A4" s="2" t="s">
        <v>8</v>
      </c>
      <c r="B4" s="1" t="s">
        <v>3</v>
      </c>
      <c r="C4" s="1">
        <v>20</v>
      </c>
      <c r="F4" t="s">
        <v>9</v>
      </c>
      <c r="H4">
        <f>H2/H3</f>
        <v>72</v>
      </c>
    </row>
    <row r="5" spans="1:3" ht="12.75">
      <c r="A5" s="2" t="s">
        <v>10</v>
      </c>
      <c r="B5" s="1" t="s">
        <v>6</v>
      </c>
      <c r="C5" s="1">
        <v>25</v>
      </c>
    </row>
    <row r="6" spans="1:6" ht="12.75">
      <c r="A6" s="2" t="s">
        <v>11</v>
      </c>
      <c r="B6" s="1" t="s">
        <v>6</v>
      </c>
      <c r="C6" s="1">
        <v>15</v>
      </c>
      <c r="F6" s="3" t="str">
        <f>IF(H4&gt;=MAX(C2:C9),"can balance Line","cannot balance line")</f>
        <v>can balance Line</v>
      </c>
    </row>
    <row r="7" spans="1:3" ht="12.75">
      <c r="A7" s="2" t="s">
        <v>12</v>
      </c>
      <c r="B7" s="1" t="s">
        <v>8</v>
      </c>
      <c r="C7" s="1">
        <v>30</v>
      </c>
    </row>
    <row r="8" spans="1:10" ht="12.75">
      <c r="A8" s="2" t="s">
        <v>13</v>
      </c>
      <c r="B8" s="1" t="s">
        <v>14</v>
      </c>
      <c r="C8" s="1">
        <v>40</v>
      </c>
      <c r="F8" t="s">
        <v>15</v>
      </c>
      <c r="J8" t="s">
        <v>31</v>
      </c>
    </row>
    <row r="9" spans="1:3" ht="12.75">
      <c r="A9" s="1" t="s">
        <v>16</v>
      </c>
      <c r="B9" s="1" t="s">
        <v>17</v>
      </c>
      <c r="C9" s="1">
        <v>10</v>
      </c>
    </row>
    <row r="10" spans="8:10" ht="12.75">
      <c r="H10">
        <f>C14/H4</f>
        <v>3.1944444444444446</v>
      </c>
      <c r="J10">
        <f>ROUNDUP(H10,0)</f>
        <v>4</v>
      </c>
    </row>
    <row r="13" ht="12.75">
      <c r="A13" t="s">
        <v>18</v>
      </c>
    </row>
    <row r="14" ht="12.75">
      <c r="C14">
        <f>SUM(C2:C9)</f>
        <v>230</v>
      </c>
    </row>
    <row r="16" spans="1:6" ht="13.5" thickBot="1">
      <c r="A16" s="4" t="s">
        <v>19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</row>
    <row r="17" spans="1:10" ht="12.75">
      <c r="A17" s="5">
        <v>1</v>
      </c>
      <c r="B17" s="6" t="s">
        <v>3</v>
      </c>
      <c r="C17" s="6" t="s">
        <v>3</v>
      </c>
      <c r="D17" s="5">
        <f>LOOKUP(C17,$A$2:$A$9,$C$2:$C$9)</f>
        <v>50</v>
      </c>
      <c r="E17" s="5">
        <f>H4-D17</f>
        <v>22</v>
      </c>
      <c r="F17" s="6" t="s">
        <v>25</v>
      </c>
      <c r="H17" t="s">
        <v>26</v>
      </c>
      <c r="J17" s="7">
        <f>H10/A24</f>
        <v>0.7986111111111112</v>
      </c>
    </row>
    <row r="18" spans="1:10" ht="12.75">
      <c r="A18" s="5">
        <f>IF(F17="YES",A17+1,A17)</f>
        <v>1</v>
      </c>
      <c r="B18" s="6" t="s">
        <v>8</v>
      </c>
      <c r="C18" s="6" t="s">
        <v>8</v>
      </c>
      <c r="D18" s="5">
        <f>LOOKUP(C18,$A$2:$A$9,$C$2:$C$9)</f>
        <v>20</v>
      </c>
      <c r="E18" s="5">
        <f>IF(F17="yes",$H$4-D18,E17-D18)</f>
        <v>2</v>
      </c>
      <c r="F18" s="6" t="s">
        <v>27</v>
      </c>
      <c r="J18" s="7"/>
    </row>
    <row r="19" spans="1:10" ht="12.75">
      <c r="A19" s="5">
        <f aca="true" t="shared" si="0" ref="A18:A24">IF(F18="YES",A18+1,A18)</f>
        <v>2</v>
      </c>
      <c r="B19" s="6" t="s">
        <v>28</v>
      </c>
      <c r="C19" s="6" t="s">
        <v>6</v>
      </c>
      <c r="D19" s="5">
        <f aca="true" t="shared" si="1" ref="D18:D24">LOOKUP(C19,$A$2:$A$9,$C$2:$C$9)</f>
        <v>40</v>
      </c>
      <c r="E19" s="5">
        <f aca="true" t="shared" si="2" ref="E19:E24">IF(F18="YES",$H$4-D19,E18-D19)</f>
        <v>32</v>
      </c>
      <c r="F19" s="6" t="s">
        <v>25</v>
      </c>
      <c r="H19" t="s">
        <v>29</v>
      </c>
      <c r="J19" s="7">
        <f>C14/(A24*H4)</f>
        <v>0.7986111111111112</v>
      </c>
    </row>
    <row r="20" spans="1:6" ht="12.75">
      <c r="A20" s="5">
        <f t="shared" si="0"/>
        <v>2</v>
      </c>
      <c r="B20" s="6" t="s">
        <v>30</v>
      </c>
      <c r="C20" s="6" t="s">
        <v>12</v>
      </c>
      <c r="D20" s="5">
        <f t="shared" si="1"/>
        <v>30</v>
      </c>
      <c r="E20" s="5">
        <f t="shared" si="2"/>
        <v>2</v>
      </c>
      <c r="F20" s="6" t="s">
        <v>27</v>
      </c>
    </row>
    <row r="21" spans="1:8" ht="12.75">
      <c r="A21" s="5">
        <f t="shared" si="0"/>
        <v>3</v>
      </c>
      <c r="B21" s="6" t="s">
        <v>14</v>
      </c>
      <c r="C21" s="6" t="s">
        <v>10</v>
      </c>
      <c r="D21" s="5">
        <f t="shared" si="1"/>
        <v>25</v>
      </c>
      <c r="E21" s="5">
        <f t="shared" si="2"/>
        <v>47</v>
      </c>
      <c r="F21" s="6" t="s">
        <v>25</v>
      </c>
      <c r="H21" s="3" t="str">
        <f>IF(A24=J10,"no need to try other decision rules","try other decision rules")</f>
        <v>no need to try other decision rules</v>
      </c>
    </row>
    <row r="22" spans="1:6" ht="12.75">
      <c r="A22" s="5">
        <f t="shared" si="0"/>
        <v>3</v>
      </c>
      <c r="B22" s="6" t="s">
        <v>11</v>
      </c>
      <c r="C22" s="6" t="s">
        <v>11</v>
      </c>
      <c r="D22" s="5">
        <f t="shared" si="1"/>
        <v>15</v>
      </c>
      <c r="E22" s="5">
        <f t="shared" si="2"/>
        <v>32</v>
      </c>
      <c r="F22" s="6" t="s">
        <v>27</v>
      </c>
    </row>
    <row r="23" spans="1:6" ht="12.75">
      <c r="A23" s="5">
        <f t="shared" si="0"/>
        <v>4</v>
      </c>
      <c r="B23" s="6" t="s">
        <v>13</v>
      </c>
      <c r="C23" s="6" t="s">
        <v>13</v>
      </c>
      <c r="D23" s="5">
        <f t="shared" si="1"/>
        <v>40</v>
      </c>
      <c r="E23" s="5">
        <f t="shared" si="2"/>
        <v>32</v>
      </c>
      <c r="F23" s="6" t="s">
        <v>25</v>
      </c>
    </row>
    <row r="24" spans="1:6" ht="12.75">
      <c r="A24" s="5">
        <f t="shared" si="0"/>
        <v>4</v>
      </c>
      <c r="B24" s="6" t="s">
        <v>16</v>
      </c>
      <c r="C24" s="6" t="s">
        <v>16</v>
      </c>
      <c r="D24" s="5">
        <f t="shared" si="1"/>
        <v>10</v>
      </c>
      <c r="E24" s="5">
        <f t="shared" si="2"/>
        <v>22</v>
      </c>
      <c r="F24" s="6" t="s">
        <v>25</v>
      </c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8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8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</sheetData>
  <printOptions/>
  <pageMargins left="0.75" right="0.75" top="1" bottom="0.72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cp:lastPrinted>2003-09-29T15:15:46Z</cp:lastPrinted>
  <dcterms:created xsi:type="dcterms:W3CDTF">2002-10-03T14:48:15Z</dcterms:created>
  <dcterms:modified xsi:type="dcterms:W3CDTF">2004-02-26T16:04:12Z</dcterms:modified>
  <cp:category/>
  <cp:version/>
  <cp:contentType/>
  <cp:contentStatus/>
</cp:coreProperties>
</file>